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Dekan 2021jan25\oktatoi_onertekeles_berezeshez_2023\"/>
    </mc:Choice>
  </mc:AlternateContent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Sheet1!$B$1:$I$151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0" i="1" l="1"/>
  <c r="H131" i="1"/>
  <c r="H132" i="1"/>
  <c r="H129" i="1"/>
  <c r="H127" i="1"/>
  <c r="H126" i="1"/>
  <c r="H118" i="1"/>
  <c r="H119" i="1"/>
  <c r="H120" i="1"/>
  <c r="H121" i="1"/>
  <c r="H122" i="1"/>
  <c r="H123" i="1"/>
  <c r="H124" i="1"/>
  <c r="H117" i="1"/>
  <c r="H114" i="1"/>
  <c r="H115" i="1"/>
  <c r="H113" i="1"/>
  <c r="H84" i="1"/>
  <c r="H83" i="1"/>
  <c r="H60" i="1"/>
  <c r="H29" i="1"/>
  <c r="I18" i="1"/>
  <c r="H103" i="1"/>
  <c r="H104" i="1"/>
  <c r="H105" i="1"/>
  <c r="H102" i="1"/>
  <c r="H98" i="1"/>
  <c r="H99" i="1"/>
  <c r="H100" i="1"/>
  <c r="H97" i="1"/>
  <c r="H95" i="1"/>
  <c r="H90" i="1"/>
  <c r="H91" i="1"/>
  <c r="H89" i="1"/>
  <c r="H87" i="1"/>
  <c r="H86" i="1"/>
  <c r="E22" i="1"/>
  <c r="H41" i="1"/>
  <c r="H42" i="1"/>
  <c r="H43" i="1"/>
  <c r="H37" i="1"/>
  <c r="H38" i="1"/>
  <c r="H39" i="1"/>
  <c r="H40" i="1"/>
  <c r="H34" i="1"/>
  <c r="H35" i="1"/>
  <c r="H32" i="1"/>
  <c r="H26" i="1"/>
  <c r="H27" i="1"/>
  <c r="H23" i="1"/>
  <c r="H24" i="1"/>
  <c r="H31" i="1"/>
  <c r="H96" i="1" l="1"/>
  <c r="H116" i="1"/>
  <c r="H128" i="1"/>
  <c r="H125" i="1"/>
  <c r="H109" i="1"/>
  <c r="F44" i="1"/>
  <c r="H14" i="1"/>
  <c r="H13" i="1"/>
  <c r="H36" i="1"/>
  <c r="H30" i="1"/>
  <c r="H15" i="1"/>
  <c r="H16" i="1"/>
  <c r="H17" i="1"/>
  <c r="H12" i="1"/>
  <c r="I146" i="1"/>
  <c r="H77" i="1"/>
  <c r="H76" i="1"/>
  <c r="F75" i="1"/>
  <c r="I75" i="1"/>
  <c r="E75" i="1"/>
  <c r="F68" i="1"/>
  <c r="I68" i="1"/>
  <c r="E68" i="1"/>
  <c r="H71" i="1"/>
  <c r="H48" i="1"/>
  <c r="H47" i="1"/>
  <c r="H46" i="1"/>
  <c r="H45" i="1"/>
  <c r="E44" i="1"/>
  <c r="F33" i="1"/>
  <c r="E33" i="1"/>
  <c r="E61" i="1"/>
  <c r="E96" i="1"/>
  <c r="F18" i="1"/>
  <c r="H111" i="1"/>
  <c r="H108" i="1"/>
  <c r="H110" i="1"/>
  <c r="H107" i="1"/>
  <c r="H94" i="1"/>
  <c r="H93" i="1"/>
  <c r="H88" i="1"/>
  <c r="H85" i="1"/>
  <c r="H80" i="1"/>
  <c r="H81" i="1"/>
  <c r="H82" i="1"/>
  <c r="H79" i="1"/>
  <c r="H70" i="1"/>
  <c r="H72" i="1"/>
  <c r="H73" i="1"/>
  <c r="H69" i="1"/>
  <c r="H63" i="1"/>
  <c r="H64" i="1"/>
  <c r="H65" i="1"/>
  <c r="H66" i="1"/>
  <c r="H67" i="1"/>
  <c r="H62" i="1"/>
  <c r="H59" i="1"/>
  <c r="H58" i="1"/>
  <c r="H56" i="1"/>
  <c r="H55" i="1"/>
  <c r="H51" i="1"/>
  <c r="H52" i="1"/>
  <c r="H53" i="1"/>
  <c r="H50" i="1"/>
  <c r="I61" i="1"/>
  <c r="I57" i="1"/>
  <c r="I54" i="1"/>
  <c r="I49" i="1"/>
  <c r="I44" i="1"/>
  <c r="I33" i="1"/>
  <c r="H20" i="1"/>
  <c r="H21" i="1"/>
  <c r="H19" i="1"/>
  <c r="I128" i="1"/>
  <c r="I125" i="1"/>
  <c r="I116" i="1"/>
  <c r="E128" i="1"/>
  <c r="E125" i="1"/>
  <c r="E116" i="1"/>
  <c r="F78" i="1"/>
  <c r="I78" i="1"/>
  <c r="F85" i="1"/>
  <c r="I85" i="1"/>
  <c r="F88" i="1"/>
  <c r="I88" i="1"/>
  <c r="F92" i="1"/>
  <c r="I92" i="1"/>
  <c r="F96" i="1"/>
  <c r="I96" i="1"/>
  <c r="F101" i="1"/>
  <c r="I101" i="1"/>
  <c r="F106" i="1"/>
  <c r="I106" i="1"/>
  <c r="F61" i="1"/>
  <c r="F57" i="1"/>
  <c r="F54" i="1"/>
  <c r="F49" i="1"/>
  <c r="E106" i="1"/>
  <c r="E101" i="1"/>
  <c r="E92" i="1"/>
  <c r="E88" i="1"/>
  <c r="E85" i="1"/>
  <c r="E78" i="1"/>
  <c r="E57" i="1"/>
  <c r="E54" i="1"/>
  <c r="E49" i="1"/>
  <c r="F22" i="1"/>
  <c r="F28" i="1"/>
  <c r="I22" i="1"/>
  <c r="I28" i="1" s="1"/>
  <c r="E18" i="1"/>
  <c r="H25" i="1"/>
  <c r="I74" i="1" l="1"/>
  <c r="I112" i="1"/>
  <c r="I150" i="1" s="1"/>
  <c r="I151" i="1" s="1"/>
  <c r="I133" i="1"/>
  <c r="I147" i="1" s="1"/>
  <c r="I149" i="1"/>
  <c r="I148" i="1"/>
  <c r="H44" i="1"/>
  <c r="H106" i="1"/>
  <c r="E133" i="1"/>
  <c r="H133" i="1"/>
  <c r="H92" i="1"/>
  <c r="H101" i="1"/>
  <c r="E112" i="1"/>
  <c r="H78" i="1"/>
  <c r="F112" i="1"/>
  <c r="H75" i="1"/>
  <c r="H68" i="1"/>
  <c r="H61" i="1"/>
  <c r="H57" i="1"/>
  <c r="H33" i="1"/>
  <c r="H54" i="1"/>
  <c r="F74" i="1"/>
  <c r="E74" i="1"/>
  <c r="H49" i="1"/>
  <c r="H22" i="1"/>
  <c r="E28" i="1"/>
  <c r="H18" i="1"/>
  <c r="F135" i="1" l="1"/>
  <c r="E135" i="1"/>
  <c r="H112" i="1"/>
  <c r="H74" i="1"/>
  <c r="H28" i="1"/>
  <c r="G135" i="1" l="1"/>
  <c r="H150" i="1"/>
  <c r="H149" i="1"/>
  <c r="H147" i="1"/>
  <c r="H148" i="1"/>
  <c r="H135" i="1"/>
</calcChain>
</file>

<file path=xl/sharedStrings.xml><?xml version="1.0" encoding="utf-8"?>
<sst xmlns="http://schemas.openxmlformats.org/spreadsheetml/2006/main" count="171" uniqueCount="155">
  <si>
    <t>Értéklési kritériumok</t>
  </si>
  <si>
    <t>Teljesítménymutatók</t>
  </si>
  <si>
    <t>1. Új előadások bevezetése</t>
  </si>
  <si>
    <t>2. Egyetemi jegyzetek</t>
  </si>
  <si>
    <t>3. Szemináriumok, laborok, tervek, segédanyagai</t>
  </si>
  <si>
    <t>Összeg</t>
  </si>
  <si>
    <t>2. Elismert szakfolyóiratban közölt szaktanulmány, szakcikk</t>
  </si>
  <si>
    <t>a) ISI pontszámmal rendelkező folyóirat</t>
  </si>
  <si>
    <t>a) Nagy komplexitású elismert alkotások</t>
  </si>
  <si>
    <t>b)Közepes komplexitású alkotások</t>
  </si>
  <si>
    <t>e) Hazai vagy nemzetközi kiállításokon való részvétel</t>
  </si>
  <si>
    <t>Nemzetközi és hazai elismerés</t>
  </si>
  <si>
    <t xml:space="preserve">Oktatással kapcsolatos tevékeny
ségek
</t>
  </si>
  <si>
    <t xml:space="preserve">4. Előadások, szemináriumok, tervek oktatási anyagának szerkesztése </t>
  </si>
  <si>
    <t>5. Sikeresen megvédett licensz dolgozatok és disszertációk vezetése</t>
  </si>
  <si>
    <t>7. Oktatási módszerek korszerűsítése</t>
  </si>
  <si>
    <t xml:space="preserve">a) Kutatási szerződésekből és más nem egyetemi forrásokból finanszírozott, az oktatást szolgáló műszerek, felszerelések, tananyagok és kisegítő anyagok beszerzése </t>
  </si>
  <si>
    <t xml:space="preserve">c) Tudományos gyűjtemények létrehozása, bővítése az egyetemen </t>
  </si>
  <si>
    <t xml:space="preserve">8. A hallgatókkal folytatott tevékenységek </t>
  </si>
  <si>
    <t xml:space="preserve">a) Oktatók hallgatói véleményezésének eredménye </t>
  </si>
  <si>
    <t>c) Hallgatói tantárgy- és szakversenyekre való felkészítés</t>
  </si>
  <si>
    <t>d) Hallgatók kérésére bevezetett, javadalmazás nélkül felvállalt, fakultatív tantárgyak oktatása</t>
  </si>
  <si>
    <t xml:space="preserve">e) Szakkoordinátori tevékenység </t>
  </si>
  <si>
    <t xml:space="preserve">b) Nemzetközi adatbázisban jegyzett folyóirat, </t>
  </si>
  <si>
    <t>c) CNCSIS (Ro/HU Tanügyminisztérium által elismert folyóiratban megjelent cikk</t>
  </si>
  <si>
    <t>d) Elismert kiadónál válogatott kötetben megjelent szaktanulmány, szakcikk</t>
  </si>
  <si>
    <t xml:space="preserve">e) Országos jelentőségű, hazai és külföldi irodalmi, kulturális folyóiratban közölt szaktanulmány, szakcikk </t>
  </si>
  <si>
    <t>f) Helyi jelentőségű, hazai és külföldi irodalmi, kulturális, tudománynépszerűsítő folyóiratban közölt szaktanulmány, szakcikk (elektronikus verzió is)</t>
  </si>
  <si>
    <t>g) Egyéb válogatott kötetben megjelent szaktanulmány, szakcikk</t>
  </si>
  <si>
    <t>i) Kritikák, konferencia beszámolók</t>
  </si>
  <si>
    <t xml:space="preserve">h) Tudományos /szakmai/ konferenciákon tartott előadás </t>
  </si>
  <si>
    <t>Tudományos kutatással/művészi alkotással és egyéb szakmai tevékenységgel kapcsolatos eredmények</t>
  </si>
  <si>
    <t xml:space="preserve">3. Elismert hazai és külföldi konferenciák kiadványaiban közölt dolgozatok (ISSN, ISBN számmal) </t>
  </si>
  <si>
    <t>Hazai és helyi jelentőségű</t>
  </si>
  <si>
    <t>Nemzetközi részvétellel</t>
  </si>
  <si>
    <t>Nemzetközi</t>
  </si>
  <si>
    <t>ISI</t>
  </si>
  <si>
    <t>Oktató a szerző</t>
  </si>
  <si>
    <t>Sapientia is szerző</t>
  </si>
  <si>
    <t>Sapientia tulajdona</t>
  </si>
  <si>
    <t xml:space="preserve">5. Megnyert kutatási pályázatok </t>
  </si>
  <si>
    <t>Vezető</t>
  </si>
  <si>
    <t>Tag</t>
  </si>
  <si>
    <t>Alkalmazott</t>
  </si>
  <si>
    <t xml:space="preserve">4. Bejegyzett szabadalmak, alkalmazott termékek, módszerek, művészeti alkotások stb. </t>
  </si>
  <si>
    <t xml:space="preserve">7. Egyéni tudományos kutatási tevékenységek </t>
  </si>
  <si>
    <t>8. Rendezvényeken bemutatott művészeti alkotások</t>
  </si>
  <si>
    <t>c) Hazai és nemzetközi versenyeken, fesztiválokon való részvétel</t>
  </si>
  <si>
    <t>d) Rangos hazai vagy nemzetközi versenyeken nyert díj</t>
  </si>
  <si>
    <t>f) Rangos hazai vagy nemzetközi kiállításokon nyert díj</t>
  </si>
  <si>
    <t>9. Az oktató által írt könyv recenziók és tudományos cikk bírálatok</t>
  </si>
  <si>
    <t>Megjelent könyv recenzió más folyóiratban</t>
  </si>
  <si>
    <t>Szakcikk bírálat (Peer review) ISI folyóiratban</t>
  </si>
  <si>
    <t>Szakcikk bírálat (Peer review) BDI folyóiratban</t>
  </si>
  <si>
    <t>a) ISI pontszámmal rendelkező folyóiratban</t>
  </si>
  <si>
    <t>b) Nemzetközi adatbázisban jegyzett folyóiratban</t>
  </si>
  <si>
    <t>c) Hazai és külföldi kulturális, irodalmi kiadványban</t>
  </si>
  <si>
    <t>d) Könyvekben</t>
  </si>
  <si>
    <t xml:space="preserve">Doktorátusvezetés </t>
  </si>
  <si>
    <t>Doktori opponens</t>
  </si>
  <si>
    <t>Főszerkesztői munka</t>
  </si>
  <si>
    <t>Szerkesztőbizottsági tagság</t>
  </si>
  <si>
    <t>Elnök</t>
  </si>
  <si>
    <t>Szekcióelnök</t>
  </si>
  <si>
    <t>Szervezőbizottsági tag</t>
  </si>
  <si>
    <t>Egyetemi tanár és docens</t>
  </si>
  <si>
    <t>Tanársegéd és adjunktus</t>
  </si>
  <si>
    <t xml:space="preserve">Akadémiai közösségen belül folytatott, az intézmény fejlesztését szolgáló tevékenység </t>
  </si>
  <si>
    <t>Egyetemi szint: egyetemek és kutató intézetek közötti</t>
  </si>
  <si>
    <t>Kari szint: karok, intézmények, vállalatok</t>
  </si>
  <si>
    <t>Szak szintjén: vállalatok, intézmények</t>
  </si>
  <si>
    <t>Kutatóközpont szint: kutatóintézmények, csoportok között</t>
  </si>
  <si>
    <t xml:space="preserve">Belső felmérési dosszié elkészítése </t>
  </si>
  <si>
    <t>A belső felmérés elvégzése</t>
  </si>
  <si>
    <t>Egyetemi</t>
  </si>
  <si>
    <t>Kari</t>
  </si>
  <si>
    <t>Intézeti (TI)</t>
  </si>
  <si>
    <t>Tanszéki</t>
  </si>
  <si>
    <t>Teljesítés saját értékelése szerint</t>
  </si>
  <si>
    <t>Teljesítés tanszékvezető értékelése szerint</t>
  </si>
  <si>
    <t>Sz.</t>
  </si>
  <si>
    <t>Országos szintű pontok</t>
  </si>
  <si>
    <t>Nemzetközi szintű pontok</t>
  </si>
  <si>
    <t>ÖNÉRTÉKELÉSI ADATLAP</t>
  </si>
  <si>
    <t>Önszámító oszlop</t>
  </si>
  <si>
    <t>Adatbeviteli oszlop</t>
  </si>
  <si>
    <t>Jelmagyarázat</t>
  </si>
  <si>
    <t>Prof</t>
  </si>
  <si>
    <t>Doc</t>
  </si>
  <si>
    <t>Lektor</t>
  </si>
  <si>
    <t>Teljesítmény professzor</t>
  </si>
  <si>
    <t>Teljesítmény asszisztens</t>
  </si>
  <si>
    <t>Teljesítmény docens</t>
  </si>
  <si>
    <t>Teljesítmény lektor</t>
  </si>
  <si>
    <t>Asszisztens</t>
  </si>
  <si>
    <t>6. Tudományos kutatási szerződések</t>
  </si>
  <si>
    <t>6. A középiskolai oktatást szolgáló tankönyvek</t>
  </si>
  <si>
    <t>b) A meglévő laboratóriumok/tangazdaságok infrastrukturális korszerűsítése</t>
  </si>
  <si>
    <t>b) Tudományos diákköri kutatócsoport vezetése, tutori tevékenység</t>
  </si>
  <si>
    <t>1a. Elismert (a szakmában elfogadott) kiadóknál megjelent, referált könyvek, monográfiák / kézikönyvek (9)</t>
  </si>
  <si>
    <t>1b. Elismert (a szakmában elfogadott) kiadóknál megjelent könyvfejezetek</t>
  </si>
  <si>
    <t xml:space="preserve">1c. Évkönyvek, emlékkönyvek, válogatott kötetek, szerkesztése. </t>
  </si>
  <si>
    <t xml:space="preserve">1d. Könyvfordítások </t>
  </si>
  <si>
    <t>Megjelent könyvrecenzió ISI és adatbázisos folyóiratban</t>
  </si>
  <si>
    <t>Szakcikk bírálat (Peer review) ACTA SAPIENTIAE folyóiratban</t>
  </si>
  <si>
    <t>1. Oktató munkájáról írt recenzió</t>
  </si>
  <si>
    <t>a) Megjelent könyvrecenzió ISI és adatbázisos folyóiratban</t>
  </si>
  <si>
    <t>b) Megjelent könyv recenzió más folyóiratban</t>
  </si>
  <si>
    <t xml:space="preserve">2. Idézettség </t>
  </si>
  <si>
    <t>Vizsgabizottsági tagság, doktorátusvezetési bizottsági tagság</t>
  </si>
  <si>
    <t>3. Vendégtanári, vagy vendégkutatói meghívás hazai, külföldi elismert egyetemeken</t>
  </si>
  <si>
    <t xml:space="preserve">4. Akadémiai tagság </t>
  </si>
  <si>
    <t xml:space="preserve">5. Tudományos- és szakmai társaságok </t>
  </si>
  <si>
    <t>6. Doktori bizottságok tagja</t>
  </si>
  <si>
    <t>7. Elismert folyóiratok és ACTA SAPIENTIAE szerkesztőségi bizottságának tagja</t>
  </si>
  <si>
    <t>8. Nemzetközi rendezvények védnöki tisztsége</t>
  </si>
  <si>
    <t>10. Oktatási tevékenységet értékelő szakértői csoport tagja</t>
  </si>
  <si>
    <t>11. Hazai szakbizottsági tag</t>
  </si>
  <si>
    <t xml:space="preserve">12. Nemzetközi és/vagy hazai tudományos konferencia szervezőbizottsági tag </t>
  </si>
  <si>
    <t>13. Nemzetközi és hazai tudományos szakértő, szakreferens</t>
  </si>
  <si>
    <t>14. Egyetemi oktatói versenyvizsga bizottságok tagja</t>
  </si>
  <si>
    <t>15. Zsűritag</t>
  </si>
  <si>
    <t>16. Versenybizottsági tagság</t>
  </si>
  <si>
    <t>17. Hazai és/vagy külföldi egyéni kitüntetések és díjak</t>
  </si>
  <si>
    <t>1. A szakmában elismert (például CNCS) kutatóközpont létrehozás és működtetése</t>
  </si>
  <si>
    <t>2. Egyetem szintű egységek szervezése és működtetése</t>
  </si>
  <si>
    <t xml:space="preserve">3. Egyetem /kar/szak arculatának kialakításában kifejtett tevékenység </t>
  </si>
  <si>
    <t>4. Kapcsolatteremtés és fejlesztés</t>
  </si>
  <si>
    <t>5.  Külső partnerekkel lebonyolított szakmai tevékenységek, szolgáltatások, kapcsolatápolás.</t>
  </si>
  <si>
    <t xml:space="preserve">6. Önképzőkör szervezés </t>
  </si>
  <si>
    <t xml:space="preserve">7. Az intézményben szervezett tudományos, kulturális, szakmai rendezvényeken (konferencia, szimpózium, kerekasztal megbeszélés stb.) való részvétel </t>
  </si>
  <si>
    <t>8. Posztgraduális képzések előkészítése, engedélyeztetése, menedzselése</t>
  </si>
  <si>
    <t>9. Akkreditációs bizottsági tagság</t>
  </si>
  <si>
    <t xml:space="preserve">11. Tanszéki feladatok teljesítése </t>
  </si>
  <si>
    <t xml:space="preserve">12. Laboratóriumtervezés, felszerelés </t>
  </si>
  <si>
    <t>13. Kari feladatok teljesítése</t>
  </si>
  <si>
    <t>14. Egyetemi feladatok teljesítése</t>
  </si>
  <si>
    <t>15. Tanszékvezetés</t>
  </si>
  <si>
    <t>16. Tanulmányi programfelelős</t>
  </si>
  <si>
    <t>17. Kihelyezett tagozat irányítása</t>
  </si>
  <si>
    <t>18. Kar vezetése/</t>
  </si>
  <si>
    <t>19. Egyetem vezetése</t>
  </si>
  <si>
    <t>Nem kell kitölteni</t>
  </si>
  <si>
    <t xml:space="preserve">MENEDZSMENT ÁLTALI FELMÉRÉS (kiegészítő kritériumok szerint) </t>
  </si>
  <si>
    <t xml:space="preserve">Oktatással kapcsolatos 
tevékeny
ségek
</t>
  </si>
  <si>
    <t>Oktatási pótlék pályázati szorzó</t>
  </si>
  <si>
    <t>Marosvásárhelyi Kar</t>
  </si>
  <si>
    <t>Kar:</t>
  </si>
  <si>
    <t>Tanszék:</t>
  </si>
  <si>
    <t>Útmutató:</t>
  </si>
  <si>
    <t>Név, beosztás</t>
  </si>
  <si>
    <t>Tanszék neve</t>
  </si>
  <si>
    <t xml:space="preserve">10. Egyetemi és kari, intézeti, tanszéki szintű munkabizottságokban való tevékenység </t>
  </si>
  <si>
    <t>9. Tudományos kutatási, szakértői csoportok tagja</t>
  </si>
  <si>
    <t>c) ACTA SAPIENTIAE- kiemelt.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</si>
</sst>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</font>
    <font>
      <sz val="10"/>
      <name val="Garamond"/>
      <family val="1"/>
    </font>
    <font>
      <b/>
      <sz val="10"/>
      <name val="Garamond"/>
      <family val="1"/>
    </font>
    <font>
      <sz val="9"/>
      <name val="Garamond"/>
      <family val="1"/>
    </font>
    <font>
      <b/>
      <sz val="12"/>
      <name val="Garamond"/>
      <family val="1"/>
    </font>
    <font>
      <sz val="10"/>
      <name val="Times New Roman"/>
      <family val="1"/>
    </font>
    <font>
      <b/>
      <sz val="10"/>
      <color rgb="FFFF0000"/>
      <name val="Garamond"/>
      <family val="1"/>
    </font>
    <font>
      <sz val="10"/>
      <color rgb="FFFF0000"/>
      <name val="Garamond"/>
      <family val="1"/>
    </font>
    <font>
      <sz val="11"/>
      <color rgb="FFFF0000"/>
      <name val="Times New Roman"/>
      <family val="1"/>
    </font>
    <font>
      <strike/>
      <sz val="9"/>
      <color rgb="FFFF000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2" borderId="0" xfId="0" applyFont="1" applyFill="1" applyBorder="1"/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2" fillId="0" borderId="5" xfId="0" applyFont="1" applyBorder="1"/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right" vertical="top" wrapText="1"/>
    </xf>
    <xf numFmtId="0" fontId="2" fillId="0" borderId="10" xfId="0" applyFont="1" applyBorder="1" applyAlignment="1">
      <alignment horizontal="right" vertical="top" wrapText="1"/>
    </xf>
    <xf numFmtId="0" fontId="2" fillId="0" borderId="10" xfId="0" applyFont="1" applyBorder="1"/>
    <xf numFmtId="0" fontId="2" fillId="0" borderId="11" xfId="0" applyFont="1" applyBorder="1"/>
    <xf numFmtId="0" fontId="4" fillId="0" borderId="10" xfId="0" applyFont="1" applyBorder="1" applyAlignment="1">
      <alignment horizontal="right"/>
    </xf>
    <xf numFmtId="0" fontId="4" fillId="0" borderId="10" xfId="0" applyFont="1" applyBorder="1" applyAlignment="1">
      <alignment horizontal="right" wrapText="1"/>
    </xf>
    <xf numFmtId="0" fontId="3" fillId="0" borderId="12" xfId="0" applyFont="1" applyBorder="1" applyAlignment="1">
      <alignment vertical="top" wrapText="1"/>
    </xf>
    <xf numFmtId="0" fontId="2" fillId="0" borderId="10" xfId="0" applyFont="1" applyBorder="1" applyAlignment="1">
      <alignment horizontal="justify" vertical="top" wrapText="1"/>
    </xf>
    <xf numFmtId="0" fontId="3" fillId="0" borderId="1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right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 applyProtection="1">
      <alignment horizontal="right" vertical="top" wrapText="1"/>
      <protection locked="0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3" borderId="11" xfId="0" applyFont="1" applyFill="1" applyBorder="1" applyAlignment="1" applyProtection="1">
      <alignment horizontal="right" vertical="top" wrapText="1"/>
      <protection locked="0"/>
    </xf>
    <xf numFmtId="0" fontId="2" fillId="0" borderId="11" xfId="0" applyFont="1" applyBorder="1" applyAlignment="1" applyProtection="1">
      <alignment horizontal="right" vertical="top" wrapText="1"/>
      <protection locked="0"/>
    </xf>
    <xf numFmtId="0" fontId="2" fillId="2" borderId="11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2" fillId="3" borderId="0" xfId="0" applyFont="1" applyFill="1" applyBorder="1"/>
    <xf numFmtId="0" fontId="2" fillId="0" borderId="0" xfId="0" applyFont="1" applyFill="1" applyBorder="1"/>
    <xf numFmtId="0" fontId="2" fillId="3" borderId="11" xfId="0" applyFont="1" applyFill="1" applyBorder="1" applyAlignment="1" applyProtection="1">
      <alignment horizontal="right" vertical="top" wrapText="1"/>
    </xf>
    <xf numFmtId="0" fontId="2" fillId="3" borderId="11" xfId="0" applyFont="1" applyFill="1" applyBorder="1" applyAlignment="1" applyProtection="1">
      <alignment horizontal="right"/>
    </xf>
    <xf numFmtId="0" fontId="2" fillId="3" borderId="11" xfId="0" applyFont="1" applyFill="1" applyBorder="1" applyAlignment="1" applyProtection="1">
      <alignment horizontal="right" wrapText="1"/>
    </xf>
    <xf numFmtId="0" fontId="3" fillId="3" borderId="11" xfId="0" applyFont="1" applyFill="1" applyBorder="1" applyAlignment="1" applyProtection="1">
      <alignment horizontal="right" vertical="top" wrapText="1"/>
      <protection locked="0"/>
    </xf>
    <xf numFmtId="0" fontId="2" fillId="0" borderId="11" xfId="0" applyFont="1" applyBorder="1" applyAlignment="1">
      <alignment horizontal="left" wrapText="1"/>
    </xf>
    <xf numFmtId="0" fontId="7" fillId="0" borderId="11" xfId="0" applyFont="1" applyBorder="1" applyAlignment="1">
      <alignment horizontal="left" vertical="top"/>
    </xf>
    <xf numFmtId="0" fontId="8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0" fontId="3" fillId="0" borderId="18" xfId="0" applyFont="1" applyBorder="1" applyAlignment="1">
      <alignment vertical="top" wrapText="1"/>
    </xf>
    <xf numFmtId="0" fontId="2" fillId="0" borderId="19" xfId="0" applyFont="1" applyBorder="1"/>
    <xf numFmtId="0" fontId="2" fillId="0" borderId="8" xfId="0" applyFont="1" applyBorder="1"/>
    <xf numFmtId="0" fontId="7" fillId="0" borderId="8" xfId="0" applyFont="1" applyBorder="1" applyAlignment="1">
      <alignment wrapText="1"/>
    </xf>
    <xf numFmtId="0" fontId="7" fillId="0" borderId="8" xfId="0" applyFont="1" applyBorder="1"/>
    <xf numFmtId="0" fontId="3" fillId="2" borderId="11" xfId="0" applyFont="1" applyFill="1" applyBorder="1" applyAlignment="1" applyProtection="1">
      <alignment horizontal="right" vertical="top" wrapText="1"/>
      <protection locked="0"/>
    </xf>
    <xf numFmtId="0" fontId="7" fillId="0" borderId="20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3" fillId="0" borderId="22" xfId="0" applyFont="1" applyBorder="1" applyAlignment="1">
      <alignment horizontal="right" vertical="top" wrapText="1"/>
    </xf>
    <xf numFmtId="9" fontId="9" fillId="0" borderId="11" xfId="1" applyFont="1" applyBorder="1" applyAlignment="1" applyProtection="1">
      <alignment horizontal="center"/>
    </xf>
    <xf numFmtId="0" fontId="2" fillId="0" borderId="23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vertical="top" wrapText="1"/>
    </xf>
    <xf numFmtId="0" fontId="2" fillId="0" borderId="26" xfId="0" applyFont="1" applyBorder="1" applyAlignment="1">
      <alignment horizontal="right"/>
    </xf>
    <xf numFmtId="0" fontId="2" fillId="0" borderId="24" xfId="0" applyFont="1" applyBorder="1" applyAlignment="1">
      <alignment horizontal="justify" vertical="top" wrapText="1"/>
    </xf>
    <xf numFmtId="0" fontId="2" fillId="3" borderId="11" xfId="0" applyFont="1" applyFill="1" applyBorder="1" applyAlignment="1">
      <alignment horizontal="right" vertical="top" wrapText="1"/>
    </xf>
    <xf numFmtId="0" fontId="3" fillId="3" borderId="11" xfId="0" applyFont="1" applyFill="1" applyBorder="1" applyAlignment="1">
      <alignment horizontal="right" vertical="top" wrapText="1"/>
    </xf>
    <xf numFmtId="0" fontId="3" fillId="2" borderId="11" xfId="0" applyNumberFormat="1" applyFont="1" applyFill="1" applyBorder="1" applyAlignment="1" applyProtection="1">
      <alignment horizontal="right" vertical="top" wrapText="1"/>
      <protection locked="0"/>
    </xf>
    <xf numFmtId="0" fontId="3" fillId="2" borderId="17" xfId="0" applyNumberFormat="1" applyFont="1" applyFill="1" applyBorder="1" applyAlignment="1" applyProtection="1">
      <alignment horizontal="right" vertical="top" wrapText="1"/>
      <protection locked="0"/>
    </xf>
    <xf numFmtId="0" fontId="3" fillId="0" borderId="27" xfId="0" applyFont="1" applyBorder="1" applyAlignment="1">
      <alignment vertical="top" wrapText="1"/>
    </xf>
    <xf numFmtId="0" fontId="7" fillId="0" borderId="22" xfId="0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0" fontId="10" fillId="0" borderId="1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0" borderId="22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4" borderId="11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 applyProtection="1">
      <alignment horizontal="center"/>
    </xf>
    <xf numFmtId="2" fontId="7" fillId="0" borderId="30" xfId="0" applyNumberFormat="1" applyFont="1" applyBorder="1"/>
    <xf numFmtId="1" fontId="2" fillId="0" borderId="0" xfId="0" applyNumberFormat="1" applyFont="1"/>
    <xf numFmtId="0" fontId="3" fillId="0" borderId="0" xfId="0" applyFont="1"/>
    <xf numFmtId="0" fontId="6" fillId="0" borderId="0" xfId="0" applyFont="1"/>
    <xf numFmtId="0" fontId="8" fillId="0" borderId="0" xfId="0" applyFont="1"/>
    <xf numFmtId="0" fontId="2" fillId="2" borderId="11" xfId="0" applyFont="1" applyFill="1" applyBorder="1" applyAlignment="1" applyProtection="1">
      <alignment horizontal="right" vertical="top" wrapText="1"/>
    </xf>
    <xf numFmtId="0" fontId="2" fillId="2" borderId="15" xfId="0" applyFont="1" applyFill="1" applyBorder="1" applyAlignment="1" applyProtection="1">
      <alignment horizontal="right" vertical="top" wrapText="1"/>
    </xf>
    <xf numFmtId="0" fontId="8" fillId="0" borderId="11" xfId="0" applyFont="1" applyBorder="1"/>
    <xf numFmtId="0" fontId="8" fillId="0" borderId="15" xfId="0" applyFont="1" applyBorder="1" applyAlignment="1">
      <alignment horizontal="right" vertical="top" wrapText="1"/>
    </xf>
    <xf numFmtId="0" fontId="8" fillId="0" borderId="11" xfId="0" applyFont="1" applyBorder="1" applyAlignment="1">
      <alignment horizontal="right" vertical="top" wrapText="1"/>
    </xf>
    <xf numFmtId="0" fontId="8" fillId="5" borderId="11" xfId="0" applyFont="1" applyFill="1" applyBorder="1" applyAlignment="1">
      <alignment horizontal="right" vertical="top" wrapText="1"/>
    </xf>
    <xf numFmtId="0" fontId="8" fillId="0" borderId="11" xfId="0" applyFont="1" applyBorder="1" applyAlignment="1">
      <alignment horizontal="right"/>
    </xf>
    <xf numFmtId="0" fontId="2" fillId="2" borderId="0" xfId="0" applyFont="1" applyFill="1" applyBorder="1" applyProtection="1"/>
    <xf numFmtId="0" fontId="8" fillId="0" borderId="25" xfId="0" applyFont="1" applyBorder="1" applyAlignment="1">
      <alignment horizontal="right" vertical="top" wrapText="1"/>
    </xf>
    <xf numFmtId="0" fontId="8" fillId="0" borderId="11" xfId="0" applyFont="1" applyBorder="1" applyAlignment="1">
      <alignment horizontal="right" wrapText="1"/>
    </xf>
    <xf numFmtId="0" fontId="8" fillId="0" borderId="11" xfId="0" applyFont="1" applyFill="1" applyBorder="1" applyAlignment="1">
      <alignment horizontal="right" vertical="top" wrapText="1"/>
    </xf>
    <xf numFmtId="0" fontId="8" fillId="0" borderId="11" xfId="0" applyFont="1" applyBorder="1" applyAlignment="1" applyProtection="1">
      <alignment horizontal="right" vertical="top" wrapText="1"/>
      <protection locked="0"/>
    </xf>
    <xf numFmtId="0" fontId="2" fillId="0" borderId="0" xfId="0" applyFont="1" applyFill="1"/>
    <xf numFmtId="0" fontId="3" fillId="2" borderId="11" xfId="0" applyFont="1" applyFill="1" applyBorder="1" applyAlignment="1" applyProtection="1">
      <alignment horizontal="right" vertical="top" wrapText="1"/>
    </xf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7" fillId="0" borderId="22" xfId="0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0" fontId="7" fillId="0" borderId="33" xfId="0" applyFont="1" applyBorder="1" applyAlignment="1">
      <alignment horizontal="center" wrapText="1"/>
    </xf>
    <xf numFmtId="0" fontId="2" fillId="0" borderId="3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4" borderId="11" xfId="0" applyFont="1" applyFill="1" applyBorder="1" applyAlignment="1" applyProtection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9"/>
  <sheetViews>
    <sheetView tabSelected="1" topLeftCell="A127" zoomScale="115" zoomScaleNormal="115" workbookViewId="0">
      <selection activeCell="M135" sqref="M135"/>
    </sheetView>
  </sheetViews>
  <sheetFormatPr defaultRowHeight="12.75" x14ac:dyDescent="0.2"/>
  <cols>
    <col min="1" max="1" width="9.140625" style="1"/>
    <col min="2" max="2" width="4.28515625" style="1" customWidth="1"/>
    <col min="3" max="3" width="16.28515625" style="1" customWidth="1"/>
    <col min="4" max="4" width="52.140625" style="2" customWidth="1"/>
    <col min="5" max="5" width="11.85546875" style="2" customWidth="1"/>
    <col min="6" max="6" width="11.28515625" style="2" customWidth="1"/>
    <col min="7" max="7" width="12.140625" style="74" customWidth="1"/>
    <col min="8" max="8" width="10.85546875" style="1" customWidth="1"/>
    <col min="9" max="9" width="12.7109375" style="1" customWidth="1"/>
    <col min="10" max="16384" width="9.140625" style="1"/>
  </cols>
  <sheetData>
    <row r="1" spans="2:11" ht="15.75" x14ac:dyDescent="0.25">
      <c r="B1" s="38" t="s">
        <v>147</v>
      </c>
      <c r="D1" s="1" t="s">
        <v>146</v>
      </c>
      <c r="F1" s="2" t="s">
        <v>149</v>
      </c>
    </row>
    <row r="2" spans="2:11" ht="15.75" x14ac:dyDescent="0.25">
      <c r="B2" s="38" t="s">
        <v>148</v>
      </c>
      <c r="D2" s="89" t="s">
        <v>151</v>
      </c>
      <c r="G2" s="92"/>
      <c r="H2" s="104" t="s">
        <v>85</v>
      </c>
      <c r="I2" s="105"/>
    </row>
    <row r="3" spans="2:11" ht="15.75" x14ac:dyDescent="0.25">
      <c r="B3" s="38"/>
      <c r="G3" s="7"/>
      <c r="H3" s="105" t="s">
        <v>84</v>
      </c>
      <c r="I3" s="105"/>
    </row>
    <row r="4" spans="2:11" ht="15.75" x14ac:dyDescent="0.25">
      <c r="B4" s="38"/>
      <c r="F4" s="83"/>
      <c r="G4" s="39"/>
      <c r="H4" s="105" t="s">
        <v>142</v>
      </c>
      <c r="I4" s="105"/>
    </row>
    <row r="5" spans="2:11" ht="16.5" thickBot="1" x14ac:dyDescent="0.3">
      <c r="D5" s="37" t="s">
        <v>83</v>
      </c>
    </row>
    <row r="6" spans="2:11" ht="13.5" thickBot="1" x14ac:dyDescent="0.25">
      <c r="B6" s="118" t="s">
        <v>150</v>
      </c>
      <c r="C6" s="119"/>
      <c r="D6" s="119"/>
      <c r="E6" s="119"/>
      <c r="F6" s="119"/>
      <c r="G6" s="119"/>
      <c r="H6" s="119"/>
      <c r="I6" s="120"/>
    </row>
    <row r="7" spans="2:11" ht="12.75" customHeight="1" thickBot="1" x14ac:dyDescent="0.25">
      <c r="B7" s="115" t="s">
        <v>80</v>
      </c>
      <c r="C7" s="115" t="s">
        <v>0</v>
      </c>
      <c r="D7" s="127" t="s">
        <v>1</v>
      </c>
      <c r="E7" s="134" t="s">
        <v>81</v>
      </c>
      <c r="F7" s="116" t="s">
        <v>82</v>
      </c>
      <c r="G7" s="116" t="s">
        <v>145</v>
      </c>
      <c r="H7" s="117" t="s">
        <v>78</v>
      </c>
      <c r="I7" s="135" t="s">
        <v>79</v>
      </c>
    </row>
    <row r="8" spans="2:11" ht="13.5" thickBot="1" x14ac:dyDescent="0.25">
      <c r="B8" s="110"/>
      <c r="C8" s="110"/>
      <c r="D8" s="128"/>
      <c r="E8" s="134"/>
      <c r="F8" s="116"/>
      <c r="G8" s="116"/>
      <c r="H8" s="117"/>
      <c r="I8" s="135"/>
    </row>
    <row r="9" spans="2:11" ht="13.5" thickBot="1" x14ac:dyDescent="0.25">
      <c r="B9" s="110"/>
      <c r="C9" s="110"/>
      <c r="D9" s="128"/>
      <c r="E9" s="134"/>
      <c r="F9" s="116"/>
      <c r="G9" s="116"/>
      <c r="H9" s="117"/>
      <c r="I9" s="135"/>
    </row>
    <row r="10" spans="2:11" ht="13.5" thickBot="1" x14ac:dyDescent="0.25">
      <c r="B10" s="131"/>
      <c r="C10" s="110"/>
      <c r="D10" s="128"/>
      <c r="E10" s="134"/>
      <c r="F10" s="116"/>
      <c r="G10" s="116"/>
      <c r="H10" s="117"/>
      <c r="I10" s="135"/>
    </row>
    <row r="11" spans="2:11" ht="13.5" thickBot="1" x14ac:dyDescent="0.25">
      <c r="B11" s="12">
        <v>0</v>
      </c>
      <c r="C11" s="13">
        <v>1</v>
      </c>
      <c r="D11" s="14">
        <v>2</v>
      </c>
      <c r="E11" s="27">
        <v>3</v>
      </c>
      <c r="F11" s="29">
        <v>4</v>
      </c>
      <c r="G11" s="29">
        <v>5</v>
      </c>
      <c r="H11" s="30">
        <v>6</v>
      </c>
      <c r="I11" s="28">
        <v>7</v>
      </c>
    </row>
    <row r="12" spans="2:11" ht="18.75" customHeight="1" x14ac:dyDescent="0.2">
      <c r="B12" s="110">
        <v>1</v>
      </c>
      <c r="C12" s="129" t="s">
        <v>144</v>
      </c>
      <c r="D12" s="15" t="s">
        <v>2</v>
      </c>
      <c r="E12" s="93"/>
      <c r="F12" s="31"/>
      <c r="G12" s="75">
        <v>1</v>
      </c>
      <c r="H12" s="91">
        <f t="shared" ref="H12:H17" si="0">(E12+F12)*G12</f>
        <v>0</v>
      </c>
      <c r="I12" s="32"/>
    </row>
    <row r="13" spans="2:11" x14ac:dyDescent="0.2">
      <c r="B13" s="110"/>
      <c r="C13" s="130"/>
      <c r="D13" s="16" t="s">
        <v>3</v>
      </c>
      <c r="E13" s="94"/>
      <c r="F13" s="94"/>
      <c r="G13" s="83">
        <v>5</v>
      </c>
      <c r="H13" s="90">
        <f t="shared" si="0"/>
        <v>0</v>
      </c>
      <c r="I13" s="33"/>
    </row>
    <row r="14" spans="2:11" x14ac:dyDescent="0.2">
      <c r="B14" s="110"/>
      <c r="C14" s="130"/>
      <c r="D14" s="16" t="s">
        <v>4</v>
      </c>
      <c r="E14" s="94"/>
      <c r="F14" s="94"/>
      <c r="G14" s="83">
        <v>1.5</v>
      </c>
      <c r="H14" s="90">
        <f t="shared" si="0"/>
        <v>0</v>
      </c>
      <c r="I14" s="33"/>
      <c r="J14" s="87"/>
    </row>
    <row r="15" spans="2:11" x14ac:dyDescent="0.2">
      <c r="B15" s="110"/>
      <c r="C15" s="130"/>
      <c r="D15" s="16" t="s">
        <v>13</v>
      </c>
      <c r="E15" s="94"/>
      <c r="F15" s="94"/>
      <c r="G15" s="83">
        <v>0</v>
      </c>
      <c r="H15" s="90">
        <f t="shared" si="0"/>
        <v>0</v>
      </c>
      <c r="I15" s="33"/>
    </row>
    <row r="16" spans="2:11" x14ac:dyDescent="0.2">
      <c r="B16" s="110"/>
      <c r="C16" s="130"/>
      <c r="D16" s="16" t="s">
        <v>14</v>
      </c>
      <c r="E16" s="94"/>
      <c r="F16" s="94"/>
      <c r="G16" s="77">
        <v>1</v>
      </c>
      <c r="H16" s="90">
        <f t="shared" si="0"/>
        <v>0</v>
      </c>
      <c r="I16" s="33"/>
      <c r="K16" s="87"/>
    </row>
    <row r="17" spans="2:9" x14ac:dyDescent="0.2">
      <c r="B17" s="110"/>
      <c r="C17" s="130"/>
      <c r="D17" s="16" t="s">
        <v>96</v>
      </c>
      <c r="E17" s="94"/>
      <c r="F17" s="94"/>
      <c r="G17" s="83">
        <v>0</v>
      </c>
      <c r="H17" s="90">
        <f t="shared" si="0"/>
        <v>0</v>
      </c>
      <c r="I17" s="33"/>
    </row>
    <row r="18" spans="2:9" x14ac:dyDescent="0.2">
      <c r="B18" s="110"/>
      <c r="C18" s="130"/>
      <c r="D18" s="16" t="s">
        <v>15</v>
      </c>
      <c r="E18" s="90">
        <f>E19+E20+E21</f>
        <v>0</v>
      </c>
      <c r="F18" s="90">
        <f>F19+F20+F21</f>
        <v>0</v>
      </c>
      <c r="G18" s="76"/>
      <c r="H18" s="90">
        <f>H19+H20+H21</f>
        <v>0</v>
      </c>
      <c r="I18" s="90">
        <f>I19+I20+I21</f>
        <v>0</v>
      </c>
    </row>
    <row r="19" spans="2:9" ht="36" x14ac:dyDescent="0.2">
      <c r="B19" s="110"/>
      <c r="C19" s="130"/>
      <c r="D19" s="17" t="s">
        <v>16</v>
      </c>
      <c r="E19" s="94"/>
      <c r="F19" s="41"/>
      <c r="G19" s="77">
        <v>1</v>
      </c>
      <c r="H19" s="90">
        <f t="shared" ref="H19:H73" si="1">E19+F19</f>
        <v>0</v>
      </c>
      <c r="I19" s="33"/>
    </row>
    <row r="20" spans="2:9" ht="24" x14ac:dyDescent="0.2">
      <c r="B20" s="110"/>
      <c r="C20" s="130"/>
      <c r="D20" s="17" t="s">
        <v>97</v>
      </c>
      <c r="E20" s="94"/>
      <c r="F20" s="41"/>
      <c r="G20" s="77">
        <v>1</v>
      </c>
      <c r="H20" s="90">
        <f t="shared" si="1"/>
        <v>0</v>
      </c>
      <c r="I20" s="33"/>
    </row>
    <row r="21" spans="2:9" x14ac:dyDescent="0.2">
      <c r="B21" s="110"/>
      <c r="C21" s="130"/>
      <c r="D21" s="18" t="s">
        <v>17</v>
      </c>
      <c r="E21" s="95"/>
      <c r="F21" s="41"/>
      <c r="G21" s="77">
        <v>1</v>
      </c>
      <c r="H21" s="90">
        <f t="shared" si="1"/>
        <v>0</v>
      </c>
      <c r="I21" s="33"/>
    </row>
    <row r="22" spans="2:9" x14ac:dyDescent="0.2">
      <c r="B22" s="110"/>
      <c r="C22" s="130"/>
      <c r="D22" s="19" t="s">
        <v>18</v>
      </c>
      <c r="E22" s="97">
        <f>E23+E24+E25+E26+E27</f>
        <v>0</v>
      </c>
      <c r="F22" s="90">
        <f>F23+F24+F25+F26+F27</f>
        <v>0</v>
      </c>
      <c r="G22" s="76"/>
      <c r="H22" s="90">
        <f>H23+H24+H25+H26+H27</f>
        <v>0</v>
      </c>
      <c r="I22" s="90">
        <f>I23+I24+I25+I26+I27</f>
        <v>0</v>
      </c>
    </row>
    <row r="23" spans="2:9" x14ac:dyDescent="0.2">
      <c r="B23" s="110"/>
      <c r="C23" s="130"/>
      <c r="D23" s="21" t="s">
        <v>19</v>
      </c>
      <c r="E23" s="96"/>
      <c r="F23" s="42"/>
      <c r="G23" s="77">
        <v>1</v>
      </c>
      <c r="H23" s="90">
        <f t="shared" ref="H23:H24" si="2">(E23+F23)*G23</f>
        <v>0</v>
      </c>
      <c r="I23" s="33"/>
    </row>
    <row r="24" spans="2:9" x14ac:dyDescent="0.2">
      <c r="B24" s="110"/>
      <c r="C24" s="130"/>
      <c r="D24" s="21" t="s">
        <v>98</v>
      </c>
      <c r="E24" s="96"/>
      <c r="F24" s="42"/>
      <c r="G24" s="77">
        <v>1</v>
      </c>
      <c r="H24" s="90">
        <f t="shared" si="2"/>
        <v>0</v>
      </c>
      <c r="I24" s="33"/>
    </row>
    <row r="25" spans="2:9" x14ac:dyDescent="0.2">
      <c r="B25" s="110"/>
      <c r="C25" s="130"/>
      <c r="D25" s="21" t="s">
        <v>20</v>
      </c>
      <c r="E25" s="96"/>
      <c r="F25" s="42"/>
      <c r="G25" s="77">
        <v>1.5</v>
      </c>
      <c r="H25" s="90">
        <f>(E25+F25)*G25</f>
        <v>0</v>
      </c>
      <c r="I25" s="33"/>
    </row>
    <row r="26" spans="2:9" ht="24" x14ac:dyDescent="0.2">
      <c r="B26" s="110"/>
      <c r="C26" s="130"/>
      <c r="D26" s="22" t="s">
        <v>21</v>
      </c>
      <c r="E26" s="94"/>
      <c r="F26" s="43"/>
      <c r="G26" s="77">
        <v>1</v>
      </c>
      <c r="H26" s="90">
        <f t="shared" ref="H26:H27" si="3">(E26+F26)*G26</f>
        <v>0</v>
      </c>
      <c r="I26" s="33"/>
    </row>
    <row r="27" spans="2:9" x14ac:dyDescent="0.2">
      <c r="B27" s="110"/>
      <c r="C27" s="130"/>
      <c r="D27" s="21" t="s">
        <v>22</v>
      </c>
      <c r="E27" s="96"/>
      <c r="F27" s="42"/>
      <c r="G27" s="84">
        <v>0</v>
      </c>
      <c r="H27" s="90">
        <f t="shared" si="3"/>
        <v>0</v>
      </c>
      <c r="I27" s="33"/>
    </row>
    <row r="28" spans="2:9" ht="13.5" thickBot="1" x14ac:dyDescent="0.25">
      <c r="B28" s="131"/>
      <c r="C28" s="136"/>
      <c r="D28" s="23" t="s">
        <v>5</v>
      </c>
      <c r="E28" s="90">
        <f>E12+E13+E14+E15+E16+E17+E18+E22</f>
        <v>0</v>
      </c>
      <c r="F28" s="90">
        <f>F12+F13+F14+F15+F16+F17+F18+F22</f>
        <v>0</v>
      </c>
      <c r="G28" s="76"/>
      <c r="H28" s="90">
        <f>H12+H13+H14+H15+H16+H17+H18+H22</f>
        <v>0</v>
      </c>
      <c r="I28" s="90">
        <f>I12+I13+I14+I15+I16+I17+I18+I22</f>
        <v>0</v>
      </c>
    </row>
    <row r="29" spans="2:9" ht="24.75" customHeight="1" x14ac:dyDescent="0.2">
      <c r="B29" s="115">
        <v>2</v>
      </c>
      <c r="C29" s="129" t="s">
        <v>31</v>
      </c>
      <c r="D29" s="15" t="s">
        <v>99</v>
      </c>
      <c r="E29" s="93"/>
      <c r="F29" s="93"/>
      <c r="G29" s="83">
        <v>3</v>
      </c>
      <c r="H29" s="90">
        <f>(E29+F29)*G29</f>
        <v>0</v>
      </c>
      <c r="I29" s="32"/>
    </row>
    <row r="30" spans="2:9" ht="24.75" customHeight="1" x14ac:dyDescent="0.2">
      <c r="B30" s="110"/>
      <c r="C30" s="130"/>
      <c r="D30" s="62" t="s">
        <v>100</v>
      </c>
      <c r="E30" s="98"/>
      <c r="F30" s="98"/>
      <c r="G30" s="83">
        <v>1.5</v>
      </c>
      <c r="H30" s="90">
        <f>(E30+F30)*G30</f>
        <v>0</v>
      </c>
      <c r="I30" s="63"/>
    </row>
    <row r="31" spans="2:9" x14ac:dyDescent="0.2">
      <c r="B31" s="110"/>
      <c r="C31" s="130"/>
      <c r="D31" s="16" t="s">
        <v>101</v>
      </c>
      <c r="E31" s="99"/>
      <c r="F31" s="99"/>
      <c r="G31" s="83">
        <v>0</v>
      </c>
      <c r="H31" s="90">
        <f>(E31+F31)*G31</f>
        <v>0</v>
      </c>
      <c r="I31" s="33"/>
    </row>
    <row r="32" spans="2:9" x14ac:dyDescent="0.2">
      <c r="B32" s="110"/>
      <c r="C32" s="130"/>
      <c r="D32" s="19" t="s">
        <v>102</v>
      </c>
      <c r="E32" s="99"/>
      <c r="F32" s="99"/>
      <c r="G32" s="77">
        <v>1</v>
      </c>
      <c r="H32" s="90">
        <f>(E32+F32)*G32</f>
        <v>0</v>
      </c>
      <c r="I32" s="33"/>
    </row>
    <row r="33" spans="2:15" x14ac:dyDescent="0.2">
      <c r="B33" s="110"/>
      <c r="C33" s="130"/>
      <c r="D33" s="24" t="s">
        <v>6</v>
      </c>
      <c r="E33" s="90">
        <f>E36+E37+E38+E39+E40+E41+E42+E43</f>
        <v>0</v>
      </c>
      <c r="F33" s="90">
        <f>F34+F35+F37+F38+F39+F40+F41+F42+F43</f>
        <v>0</v>
      </c>
      <c r="G33" s="76"/>
      <c r="H33" s="90">
        <f>H34+H35+H36+H37+H38+H39+H40+H41+H42+H43</f>
        <v>0</v>
      </c>
      <c r="I33" s="90">
        <f>I34+I35+I36+I37+I38+I39+I40+I41+I42+I43</f>
        <v>0</v>
      </c>
    </row>
    <row r="34" spans="2:15" x14ac:dyDescent="0.2">
      <c r="B34" s="110"/>
      <c r="C34" s="130"/>
      <c r="D34" s="17" t="s">
        <v>7</v>
      </c>
      <c r="E34" s="94"/>
      <c r="F34" s="94"/>
      <c r="G34" s="77">
        <v>1</v>
      </c>
      <c r="H34" s="90">
        <f t="shared" ref="H34:H35" si="4">(E34+F34)*G34</f>
        <v>0</v>
      </c>
      <c r="I34" s="33"/>
      <c r="J34" s="87"/>
    </row>
    <row r="35" spans="2:15" x14ac:dyDescent="0.2">
      <c r="B35" s="110"/>
      <c r="C35" s="130"/>
      <c r="D35" s="17" t="s">
        <v>23</v>
      </c>
      <c r="E35" s="94"/>
      <c r="F35" s="94"/>
      <c r="G35" s="77">
        <v>1</v>
      </c>
      <c r="H35" s="90">
        <f t="shared" si="4"/>
        <v>0</v>
      </c>
      <c r="I35" s="33"/>
      <c r="J35" s="87"/>
      <c r="M35" s="87"/>
      <c r="O35" s="2"/>
    </row>
    <row r="36" spans="2:15" x14ac:dyDescent="0.2">
      <c r="B36" s="110"/>
      <c r="C36" s="130"/>
      <c r="D36" s="17" t="s">
        <v>154</v>
      </c>
      <c r="E36" s="94"/>
      <c r="F36" s="34"/>
      <c r="G36" s="83">
        <v>2</v>
      </c>
      <c r="H36" s="90">
        <f>(E36+F36)*G36</f>
        <v>0</v>
      </c>
      <c r="I36" s="33"/>
      <c r="J36" s="87"/>
    </row>
    <row r="37" spans="2:15" ht="24" x14ac:dyDescent="0.2">
      <c r="B37" s="110"/>
      <c r="C37" s="130"/>
      <c r="D37" s="72" t="s">
        <v>24</v>
      </c>
      <c r="E37" s="94"/>
      <c r="F37" s="94"/>
      <c r="G37" s="83">
        <v>0</v>
      </c>
      <c r="H37" s="90">
        <f t="shared" ref="H37:H43" si="5">(E37+F37)*G37</f>
        <v>0</v>
      </c>
      <c r="I37" s="33"/>
    </row>
    <row r="38" spans="2:15" ht="24" x14ac:dyDescent="0.2">
      <c r="B38" s="110"/>
      <c r="C38" s="130"/>
      <c r="D38" s="17" t="s">
        <v>25</v>
      </c>
      <c r="E38" s="94"/>
      <c r="F38" s="94"/>
      <c r="G38" s="77">
        <v>1</v>
      </c>
      <c r="H38" s="90">
        <f t="shared" si="5"/>
        <v>0</v>
      </c>
      <c r="I38" s="33"/>
    </row>
    <row r="39" spans="2:15" ht="24" x14ac:dyDescent="0.2">
      <c r="B39" s="110"/>
      <c r="C39" s="130"/>
      <c r="D39" s="17" t="s">
        <v>26</v>
      </c>
      <c r="E39" s="94"/>
      <c r="F39" s="94"/>
      <c r="G39" s="77">
        <v>1</v>
      </c>
      <c r="H39" s="90">
        <f t="shared" si="5"/>
        <v>0</v>
      </c>
      <c r="I39" s="33"/>
    </row>
    <row r="40" spans="2:15" ht="36" x14ac:dyDescent="0.2">
      <c r="B40" s="110"/>
      <c r="C40" s="130"/>
      <c r="D40" s="17" t="s">
        <v>27</v>
      </c>
      <c r="E40" s="94"/>
      <c r="F40" s="94"/>
      <c r="G40" s="77">
        <v>1</v>
      </c>
      <c r="H40" s="90">
        <f t="shared" si="5"/>
        <v>0</v>
      </c>
      <c r="I40" s="33"/>
      <c r="N40" s="5"/>
    </row>
    <row r="41" spans="2:15" x14ac:dyDescent="0.2">
      <c r="B41" s="110"/>
      <c r="C41" s="130"/>
      <c r="D41" s="17" t="s">
        <v>28</v>
      </c>
      <c r="E41" s="94"/>
      <c r="F41" s="94"/>
      <c r="G41" s="77">
        <v>1</v>
      </c>
      <c r="H41" s="90">
        <f t="shared" si="5"/>
        <v>0</v>
      </c>
      <c r="I41" s="33"/>
    </row>
    <row r="42" spans="2:15" x14ac:dyDescent="0.2">
      <c r="B42" s="110"/>
      <c r="C42" s="130"/>
      <c r="D42" s="21" t="s">
        <v>30</v>
      </c>
      <c r="E42" s="94"/>
      <c r="F42" s="94"/>
      <c r="G42" s="77">
        <v>1</v>
      </c>
      <c r="H42" s="90">
        <f t="shared" si="5"/>
        <v>0</v>
      </c>
      <c r="I42" s="33"/>
    </row>
    <row r="43" spans="2:15" x14ac:dyDescent="0.2">
      <c r="B43" s="110"/>
      <c r="C43" s="130"/>
      <c r="D43" s="21" t="s">
        <v>29</v>
      </c>
      <c r="E43" s="94"/>
      <c r="F43" s="94"/>
      <c r="G43" s="83">
        <v>0</v>
      </c>
      <c r="H43" s="90">
        <f t="shared" si="5"/>
        <v>0</v>
      </c>
      <c r="I43" s="33"/>
    </row>
    <row r="44" spans="2:15" ht="25.5" x14ac:dyDescent="0.2">
      <c r="B44" s="110"/>
      <c r="C44" s="130"/>
      <c r="D44" s="16" t="s">
        <v>32</v>
      </c>
      <c r="E44" s="90">
        <f>E45+E46</f>
        <v>0</v>
      </c>
      <c r="F44" s="90">
        <f>F47+F48</f>
        <v>0</v>
      </c>
      <c r="G44" s="76"/>
      <c r="H44" s="90">
        <f>H45+H46+H47+H48</f>
        <v>0</v>
      </c>
      <c r="I44" s="90">
        <f>I45+I46+I47+I48</f>
        <v>0</v>
      </c>
    </row>
    <row r="45" spans="2:15" x14ac:dyDescent="0.2">
      <c r="B45" s="110"/>
      <c r="C45" s="130"/>
      <c r="D45" s="17" t="s">
        <v>33</v>
      </c>
      <c r="E45" s="94"/>
      <c r="F45" s="41"/>
      <c r="G45" s="77">
        <v>1</v>
      </c>
      <c r="H45" s="90">
        <f>E45</f>
        <v>0</v>
      </c>
      <c r="I45" s="33"/>
    </row>
    <row r="46" spans="2:15" x14ac:dyDescent="0.2">
      <c r="B46" s="110"/>
      <c r="C46" s="130"/>
      <c r="D46" s="17" t="s">
        <v>34</v>
      </c>
      <c r="E46" s="94"/>
      <c r="F46" s="41"/>
      <c r="G46" s="77">
        <v>1</v>
      </c>
      <c r="H46" s="90">
        <f>E46</f>
        <v>0</v>
      </c>
      <c r="I46" s="33"/>
    </row>
    <row r="47" spans="2:15" x14ac:dyDescent="0.2">
      <c r="B47" s="110"/>
      <c r="C47" s="130"/>
      <c r="D47" s="17" t="s">
        <v>35</v>
      </c>
      <c r="E47" s="41"/>
      <c r="F47" s="94"/>
      <c r="G47" s="77">
        <v>1</v>
      </c>
      <c r="H47" s="90">
        <f>F47</f>
        <v>0</v>
      </c>
      <c r="I47" s="33"/>
      <c r="J47" s="87"/>
    </row>
    <row r="48" spans="2:15" x14ac:dyDescent="0.2">
      <c r="B48" s="110"/>
      <c r="C48" s="130"/>
      <c r="D48" s="17" t="s">
        <v>36</v>
      </c>
      <c r="E48" s="41"/>
      <c r="F48" s="94"/>
      <c r="G48" s="77">
        <v>1</v>
      </c>
      <c r="H48" s="90">
        <f>F48</f>
        <v>0</v>
      </c>
      <c r="I48" s="33"/>
      <c r="J48" s="87"/>
    </row>
    <row r="49" spans="2:9" ht="25.5" x14ac:dyDescent="0.2">
      <c r="B49" s="110"/>
      <c r="C49" s="130"/>
      <c r="D49" s="16" t="s">
        <v>44</v>
      </c>
      <c r="E49" s="90">
        <f>E50+E51+E52+E53</f>
        <v>0</v>
      </c>
      <c r="F49" s="90">
        <f>F50+F51+F52+F53</f>
        <v>0</v>
      </c>
      <c r="G49" s="76"/>
      <c r="H49" s="90">
        <f>H50+H51+H52+H53</f>
        <v>0</v>
      </c>
      <c r="I49" s="90">
        <f>I50+I51+I52+I53</f>
        <v>0</v>
      </c>
    </row>
    <row r="50" spans="2:9" x14ac:dyDescent="0.2">
      <c r="B50" s="110"/>
      <c r="C50" s="130"/>
      <c r="D50" s="17" t="s">
        <v>37</v>
      </c>
      <c r="E50" s="94"/>
      <c r="F50" s="94"/>
      <c r="G50" s="77">
        <v>1</v>
      </c>
      <c r="H50" s="90">
        <f t="shared" si="1"/>
        <v>0</v>
      </c>
      <c r="I50" s="33"/>
    </row>
    <row r="51" spans="2:9" x14ac:dyDescent="0.2">
      <c r="B51" s="110"/>
      <c r="C51" s="130"/>
      <c r="D51" s="17" t="s">
        <v>38</v>
      </c>
      <c r="E51" s="94"/>
      <c r="F51" s="94"/>
      <c r="G51" s="77">
        <v>1</v>
      </c>
      <c r="H51" s="90">
        <f t="shared" si="1"/>
        <v>0</v>
      </c>
      <c r="I51" s="33"/>
    </row>
    <row r="52" spans="2:9" x14ac:dyDescent="0.2">
      <c r="B52" s="110"/>
      <c r="C52" s="130"/>
      <c r="D52" s="17" t="s">
        <v>39</v>
      </c>
      <c r="E52" s="94"/>
      <c r="F52" s="94"/>
      <c r="G52" s="77">
        <v>1</v>
      </c>
      <c r="H52" s="90">
        <f t="shared" si="1"/>
        <v>0</v>
      </c>
      <c r="I52" s="33"/>
    </row>
    <row r="53" spans="2:9" x14ac:dyDescent="0.2">
      <c r="B53" s="110"/>
      <c r="C53" s="130"/>
      <c r="D53" s="21" t="s">
        <v>43</v>
      </c>
      <c r="E53" s="94"/>
      <c r="F53" s="94"/>
      <c r="G53" s="77">
        <v>1</v>
      </c>
      <c r="H53" s="90">
        <f t="shared" si="1"/>
        <v>0</v>
      </c>
      <c r="I53" s="33"/>
    </row>
    <row r="54" spans="2:9" x14ac:dyDescent="0.2">
      <c r="B54" s="110"/>
      <c r="C54" s="130"/>
      <c r="D54" s="24" t="s">
        <v>40</v>
      </c>
      <c r="E54" s="90">
        <f>E55+E56</f>
        <v>0</v>
      </c>
      <c r="F54" s="90">
        <f>F55+F56</f>
        <v>0</v>
      </c>
      <c r="G54" s="76"/>
      <c r="H54" s="90">
        <f>H55+H56</f>
        <v>0</v>
      </c>
      <c r="I54" s="90">
        <f>I55+I56</f>
        <v>0</v>
      </c>
    </row>
    <row r="55" spans="2:9" x14ac:dyDescent="0.2">
      <c r="B55" s="110"/>
      <c r="C55" s="130"/>
      <c r="D55" s="22" t="s">
        <v>41</v>
      </c>
      <c r="E55" s="94"/>
      <c r="F55" s="94"/>
      <c r="G55" s="77">
        <v>1</v>
      </c>
      <c r="H55" s="90">
        <f t="shared" si="1"/>
        <v>0</v>
      </c>
      <c r="I55" s="33"/>
    </row>
    <row r="56" spans="2:9" x14ac:dyDescent="0.2">
      <c r="B56" s="110"/>
      <c r="C56" s="130"/>
      <c r="D56" s="22" t="s">
        <v>42</v>
      </c>
      <c r="E56" s="94"/>
      <c r="F56" s="94"/>
      <c r="G56" s="77">
        <v>1</v>
      </c>
      <c r="H56" s="90">
        <f t="shared" si="1"/>
        <v>0</v>
      </c>
      <c r="I56" s="33"/>
    </row>
    <row r="57" spans="2:9" x14ac:dyDescent="0.2">
      <c r="B57" s="110"/>
      <c r="C57" s="130"/>
      <c r="D57" s="16" t="s">
        <v>95</v>
      </c>
      <c r="E57" s="90">
        <f>E58+E59</f>
        <v>0</v>
      </c>
      <c r="F57" s="90">
        <f>F58+F59</f>
        <v>0</v>
      </c>
      <c r="G57" s="76"/>
      <c r="H57" s="90">
        <f>H58+H59</f>
        <v>0</v>
      </c>
      <c r="I57" s="90">
        <f>I58+I59</f>
        <v>0</v>
      </c>
    </row>
    <row r="58" spans="2:9" x14ac:dyDescent="0.2">
      <c r="B58" s="110"/>
      <c r="C58" s="130"/>
      <c r="D58" s="22" t="s">
        <v>41</v>
      </c>
      <c r="E58" s="94"/>
      <c r="F58" s="94"/>
      <c r="G58" s="77">
        <v>1</v>
      </c>
      <c r="H58" s="90">
        <f t="shared" si="1"/>
        <v>0</v>
      </c>
      <c r="I58" s="33"/>
    </row>
    <row r="59" spans="2:9" x14ac:dyDescent="0.2">
      <c r="B59" s="110"/>
      <c r="C59" s="130"/>
      <c r="D59" s="22" t="s">
        <v>42</v>
      </c>
      <c r="E59" s="94"/>
      <c r="F59" s="94"/>
      <c r="G59" s="77">
        <v>1</v>
      </c>
      <c r="H59" s="90">
        <f t="shared" si="1"/>
        <v>0</v>
      </c>
      <c r="I59" s="33"/>
    </row>
    <row r="60" spans="2:9" x14ac:dyDescent="0.2">
      <c r="B60" s="110"/>
      <c r="C60" s="130"/>
      <c r="D60" s="16" t="s">
        <v>45</v>
      </c>
      <c r="E60" s="94"/>
      <c r="F60" s="41"/>
      <c r="G60" s="83">
        <v>0</v>
      </c>
      <c r="H60" s="90">
        <f>E60*G60</f>
        <v>0</v>
      </c>
      <c r="I60" s="33"/>
    </row>
    <row r="61" spans="2:9" x14ac:dyDescent="0.2">
      <c r="B61" s="110"/>
      <c r="C61" s="130"/>
      <c r="D61" s="24" t="s">
        <v>46</v>
      </c>
      <c r="E61" s="90">
        <f>E62+E63+E64+E65+E66+E67</f>
        <v>0</v>
      </c>
      <c r="F61" s="90">
        <f>F62+F63+F64+F65+F66+F67</f>
        <v>0</v>
      </c>
      <c r="G61" s="76"/>
      <c r="H61" s="90">
        <f>H62+H63+H64+H65+H66+H67</f>
        <v>0</v>
      </c>
      <c r="I61" s="90">
        <f>I62+I63+I64+I65+I66+I67</f>
        <v>0</v>
      </c>
    </row>
    <row r="62" spans="2:9" x14ac:dyDescent="0.2">
      <c r="B62" s="110"/>
      <c r="C62" s="130"/>
      <c r="D62" s="17" t="s">
        <v>8</v>
      </c>
      <c r="E62" s="94"/>
      <c r="F62" s="94"/>
      <c r="G62" s="77">
        <v>1</v>
      </c>
      <c r="H62" s="90">
        <f t="shared" si="1"/>
        <v>0</v>
      </c>
      <c r="I62" s="33"/>
    </row>
    <row r="63" spans="2:9" x14ac:dyDescent="0.2">
      <c r="B63" s="110"/>
      <c r="C63" s="130"/>
      <c r="D63" s="17" t="s">
        <v>9</v>
      </c>
      <c r="E63" s="94"/>
      <c r="F63" s="94"/>
      <c r="G63" s="77">
        <v>1</v>
      </c>
      <c r="H63" s="90">
        <f t="shared" si="1"/>
        <v>0</v>
      </c>
      <c r="I63" s="33"/>
    </row>
    <row r="64" spans="2:9" x14ac:dyDescent="0.2">
      <c r="B64" s="110"/>
      <c r="C64" s="130"/>
      <c r="D64" s="17" t="s">
        <v>47</v>
      </c>
      <c r="E64" s="94"/>
      <c r="F64" s="94"/>
      <c r="G64" s="77">
        <v>1</v>
      </c>
      <c r="H64" s="90">
        <f t="shared" si="1"/>
        <v>0</v>
      </c>
      <c r="I64" s="33"/>
    </row>
    <row r="65" spans="2:10" x14ac:dyDescent="0.2">
      <c r="B65" s="110"/>
      <c r="C65" s="130"/>
      <c r="D65" s="17" t="s">
        <v>48</v>
      </c>
      <c r="E65" s="94"/>
      <c r="F65" s="94"/>
      <c r="G65" s="77">
        <v>1</v>
      </c>
      <c r="H65" s="90">
        <f t="shared" si="1"/>
        <v>0</v>
      </c>
      <c r="I65" s="33"/>
    </row>
    <row r="66" spans="2:10" x14ac:dyDescent="0.2">
      <c r="B66" s="110"/>
      <c r="C66" s="130"/>
      <c r="D66" s="17" t="s">
        <v>10</v>
      </c>
      <c r="E66" s="94"/>
      <c r="F66" s="94"/>
      <c r="G66" s="77">
        <v>1</v>
      </c>
      <c r="H66" s="90">
        <f t="shared" si="1"/>
        <v>0</v>
      </c>
      <c r="I66" s="33"/>
    </row>
    <row r="67" spans="2:10" x14ac:dyDescent="0.2">
      <c r="B67" s="110"/>
      <c r="C67" s="130"/>
      <c r="D67" s="17" t="s">
        <v>49</v>
      </c>
      <c r="E67" s="94"/>
      <c r="F67" s="94"/>
      <c r="G67" s="77">
        <v>1</v>
      </c>
      <c r="H67" s="90">
        <f t="shared" si="1"/>
        <v>0</v>
      </c>
      <c r="I67" s="33"/>
    </row>
    <row r="68" spans="2:10" x14ac:dyDescent="0.2">
      <c r="B68" s="110"/>
      <c r="C68" s="130"/>
      <c r="D68" s="24" t="s">
        <v>50</v>
      </c>
      <c r="E68" s="90">
        <f>E69+E70+E72+E73+E71</f>
        <v>0</v>
      </c>
      <c r="F68" s="90">
        <f>F69+F70+F72+F73+F71</f>
        <v>0</v>
      </c>
      <c r="G68" s="76"/>
      <c r="H68" s="90">
        <f>H69+H70+H72+H73+H71</f>
        <v>0</v>
      </c>
      <c r="I68" s="90">
        <f>I69+I70+I72+I73+I71</f>
        <v>0</v>
      </c>
    </row>
    <row r="69" spans="2:10" x14ac:dyDescent="0.2">
      <c r="B69" s="110"/>
      <c r="C69" s="130"/>
      <c r="D69" s="17" t="s">
        <v>103</v>
      </c>
      <c r="E69" s="100"/>
      <c r="F69" s="94"/>
      <c r="G69" s="77">
        <v>1</v>
      </c>
      <c r="H69" s="90">
        <f t="shared" si="1"/>
        <v>0</v>
      </c>
      <c r="I69" s="33"/>
    </row>
    <row r="70" spans="2:10" x14ac:dyDescent="0.2">
      <c r="B70" s="110"/>
      <c r="C70" s="130"/>
      <c r="D70" s="17" t="s">
        <v>51</v>
      </c>
      <c r="E70" s="100"/>
      <c r="F70" s="94"/>
      <c r="G70" s="77">
        <v>1</v>
      </c>
      <c r="H70" s="90">
        <f t="shared" si="1"/>
        <v>0</v>
      </c>
      <c r="I70" s="33"/>
    </row>
    <row r="71" spans="2:10" x14ac:dyDescent="0.2">
      <c r="B71" s="110"/>
      <c r="C71" s="130"/>
      <c r="D71" s="17" t="s">
        <v>104</v>
      </c>
      <c r="E71" s="100"/>
      <c r="F71" s="94"/>
      <c r="G71" s="77">
        <v>1</v>
      </c>
      <c r="H71" s="90">
        <f t="shared" si="1"/>
        <v>0</v>
      </c>
      <c r="I71" s="33"/>
      <c r="J71" s="88"/>
    </row>
    <row r="72" spans="2:10" x14ac:dyDescent="0.2">
      <c r="B72" s="110"/>
      <c r="C72" s="130"/>
      <c r="D72" s="17" t="s">
        <v>52</v>
      </c>
      <c r="E72" s="100"/>
      <c r="F72" s="94"/>
      <c r="G72" s="77">
        <v>1</v>
      </c>
      <c r="H72" s="90">
        <f t="shared" si="1"/>
        <v>0</v>
      </c>
      <c r="I72" s="33"/>
    </row>
    <row r="73" spans="2:10" x14ac:dyDescent="0.2">
      <c r="B73" s="110"/>
      <c r="C73" s="130"/>
      <c r="D73" s="17" t="s">
        <v>53</v>
      </c>
      <c r="E73" s="100"/>
      <c r="F73" s="94"/>
      <c r="G73" s="77">
        <v>1</v>
      </c>
      <c r="H73" s="90">
        <f t="shared" si="1"/>
        <v>0</v>
      </c>
      <c r="I73" s="33"/>
    </row>
    <row r="74" spans="2:10" ht="13.5" thickBot="1" x14ac:dyDescent="0.25">
      <c r="B74" s="110"/>
      <c r="C74" s="130"/>
      <c r="D74" s="25" t="s">
        <v>5</v>
      </c>
      <c r="E74" s="90">
        <f>E29+E30+E31+E32+E33+E44+E49+E54+E57+E61+E68</f>
        <v>0</v>
      </c>
      <c r="F74" s="90">
        <f>F29+F30+F31+F32+F33+F44+F49+F54+F57+F61+F68</f>
        <v>0</v>
      </c>
      <c r="G74" s="76"/>
      <c r="H74" s="90">
        <f>H29+H30+H31+H32+H33+H44+H49+H54+H57+H61+H68</f>
        <v>0</v>
      </c>
      <c r="I74" s="90">
        <f>I29+I30+I31+I32+I33+I44+I49+I54+I57+I61+I68</f>
        <v>0</v>
      </c>
    </row>
    <row r="75" spans="2:10" ht="13.5" customHeight="1" x14ac:dyDescent="0.2">
      <c r="B75" s="115">
        <v>3</v>
      </c>
      <c r="C75" s="132" t="s">
        <v>11</v>
      </c>
      <c r="D75" s="1" t="s">
        <v>105</v>
      </c>
      <c r="E75" s="90">
        <f>E76+E77</f>
        <v>0</v>
      </c>
      <c r="F75" s="90">
        <f>F76+F77</f>
        <v>0</v>
      </c>
      <c r="G75" s="76"/>
      <c r="H75" s="90">
        <f>H76+H77</f>
        <v>0</v>
      </c>
      <c r="I75" s="90">
        <f>I76+I77</f>
        <v>0</v>
      </c>
    </row>
    <row r="76" spans="2:10" ht="13.5" customHeight="1" x14ac:dyDescent="0.2">
      <c r="B76" s="110"/>
      <c r="C76" s="130"/>
      <c r="D76" s="17" t="s">
        <v>106</v>
      </c>
      <c r="E76" s="101"/>
      <c r="F76" s="101"/>
      <c r="G76" s="77">
        <v>1</v>
      </c>
      <c r="H76" s="90">
        <f>E76+F76</f>
        <v>0</v>
      </c>
      <c r="I76" s="35"/>
    </row>
    <row r="77" spans="2:10" ht="13.5" customHeight="1" x14ac:dyDescent="0.2">
      <c r="B77" s="110"/>
      <c r="C77" s="130"/>
      <c r="D77" s="17" t="s">
        <v>107</v>
      </c>
      <c r="E77" s="101"/>
      <c r="F77" s="101"/>
      <c r="G77" s="77">
        <v>1</v>
      </c>
      <c r="H77" s="90">
        <f>E77+F77</f>
        <v>0</v>
      </c>
      <c r="I77" s="35"/>
    </row>
    <row r="78" spans="2:10" ht="13.5" customHeight="1" x14ac:dyDescent="0.2">
      <c r="B78" s="110"/>
      <c r="C78" s="107"/>
      <c r="D78" s="64" t="s">
        <v>108</v>
      </c>
      <c r="E78" s="90">
        <f>E79+E80+E81+E82</f>
        <v>0</v>
      </c>
      <c r="F78" s="90">
        <f>F79+F80+F81+F82</f>
        <v>0</v>
      </c>
      <c r="G78" s="76"/>
      <c r="H78" s="90">
        <f>H79+H80+H81+H82</f>
        <v>0</v>
      </c>
      <c r="I78" s="90">
        <f>I79+I80+I81+I82</f>
        <v>0</v>
      </c>
    </row>
    <row r="79" spans="2:10" x14ac:dyDescent="0.2">
      <c r="B79" s="110"/>
      <c r="C79" s="107"/>
      <c r="D79" s="17" t="s">
        <v>54</v>
      </c>
      <c r="E79" s="100"/>
      <c r="F79" s="94"/>
      <c r="G79" s="77">
        <v>1</v>
      </c>
      <c r="H79" s="90">
        <f t="shared" ref="H79:H111" si="6">E79+F79</f>
        <v>0</v>
      </c>
      <c r="I79" s="33"/>
    </row>
    <row r="80" spans="2:10" x14ac:dyDescent="0.2">
      <c r="B80" s="110"/>
      <c r="C80" s="107"/>
      <c r="D80" s="17" t="s">
        <v>55</v>
      </c>
      <c r="E80" s="100"/>
      <c r="F80" s="94"/>
      <c r="G80" s="77">
        <v>1</v>
      </c>
      <c r="H80" s="90">
        <f t="shared" si="6"/>
        <v>0</v>
      </c>
      <c r="I80" s="33"/>
    </row>
    <row r="81" spans="2:10" x14ac:dyDescent="0.2">
      <c r="B81" s="110"/>
      <c r="C81" s="107"/>
      <c r="D81" s="17" t="s">
        <v>56</v>
      </c>
      <c r="E81" s="100"/>
      <c r="F81" s="94"/>
      <c r="G81" s="77">
        <v>1</v>
      </c>
      <c r="H81" s="90">
        <f t="shared" si="6"/>
        <v>0</v>
      </c>
      <c r="I81" s="33"/>
    </row>
    <row r="82" spans="2:10" x14ac:dyDescent="0.2">
      <c r="B82" s="110"/>
      <c r="C82" s="107"/>
      <c r="D82" s="17" t="s">
        <v>57</v>
      </c>
      <c r="E82" s="100"/>
      <c r="F82" s="94"/>
      <c r="G82" s="77">
        <v>1</v>
      </c>
      <c r="H82" s="90">
        <f t="shared" si="6"/>
        <v>0</v>
      </c>
      <c r="I82" s="33"/>
    </row>
    <row r="83" spans="2:10" ht="25.5" x14ac:dyDescent="0.2">
      <c r="B83" s="110"/>
      <c r="C83" s="107"/>
      <c r="D83" s="16" t="s">
        <v>110</v>
      </c>
      <c r="E83" s="94"/>
      <c r="F83" s="94"/>
      <c r="G83" s="83">
        <v>0</v>
      </c>
      <c r="H83" s="90">
        <f>(E83+F83)*G83</f>
        <v>0</v>
      </c>
      <c r="I83" s="33"/>
    </row>
    <row r="84" spans="2:10" x14ac:dyDescent="0.2">
      <c r="B84" s="110"/>
      <c r="C84" s="107"/>
      <c r="D84" s="16" t="s">
        <v>111</v>
      </c>
      <c r="E84" s="100"/>
      <c r="F84" s="94"/>
      <c r="G84" s="83">
        <v>0</v>
      </c>
      <c r="H84" s="90">
        <f>(E84+F84)*G84</f>
        <v>0</v>
      </c>
      <c r="I84" s="33"/>
    </row>
    <row r="85" spans="2:10" x14ac:dyDescent="0.2">
      <c r="B85" s="110"/>
      <c r="C85" s="107"/>
      <c r="D85" s="16" t="s">
        <v>112</v>
      </c>
      <c r="E85" s="90">
        <f>E86+E87</f>
        <v>0</v>
      </c>
      <c r="F85" s="90">
        <f>F86+F87</f>
        <v>0</v>
      </c>
      <c r="G85" s="76"/>
      <c r="H85" s="90">
        <f>H86+H87</f>
        <v>0</v>
      </c>
      <c r="I85" s="90">
        <f>I86+I87</f>
        <v>0</v>
      </c>
    </row>
    <row r="86" spans="2:10" x14ac:dyDescent="0.2">
      <c r="B86" s="110"/>
      <c r="C86" s="107"/>
      <c r="D86" s="17" t="s">
        <v>41</v>
      </c>
      <c r="E86" s="94"/>
      <c r="F86" s="94"/>
      <c r="G86" s="83">
        <v>0</v>
      </c>
      <c r="H86" s="90">
        <f>(E86+F86)*G86</f>
        <v>0</v>
      </c>
      <c r="I86" s="33"/>
    </row>
    <row r="87" spans="2:10" x14ac:dyDescent="0.2">
      <c r="B87" s="110"/>
      <c r="C87" s="107"/>
      <c r="D87" s="17" t="s">
        <v>42</v>
      </c>
      <c r="E87" s="94"/>
      <c r="F87" s="94"/>
      <c r="G87" s="83">
        <v>0</v>
      </c>
      <c r="H87" s="90">
        <f>(E87+F87)*G87</f>
        <v>0</v>
      </c>
      <c r="I87" s="33"/>
    </row>
    <row r="88" spans="2:10" x14ac:dyDescent="0.2">
      <c r="B88" s="110"/>
      <c r="C88" s="107"/>
      <c r="D88" s="16" t="s">
        <v>113</v>
      </c>
      <c r="E88" s="90">
        <f>E89+E90+E91</f>
        <v>0</v>
      </c>
      <c r="F88" s="90">
        <f>F89+F90+F91</f>
        <v>0</v>
      </c>
      <c r="G88" s="76"/>
      <c r="H88" s="90">
        <f>H89+H90+H91</f>
        <v>0</v>
      </c>
      <c r="I88" s="90">
        <f>I89+I90+I91</f>
        <v>0</v>
      </c>
    </row>
    <row r="89" spans="2:10" x14ac:dyDescent="0.2">
      <c r="B89" s="110"/>
      <c r="C89" s="107"/>
      <c r="D89" s="22" t="s">
        <v>58</v>
      </c>
      <c r="E89" s="94"/>
      <c r="F89" s="94"/>
      <c r="G89" s="83">
        <v>0</v>
      </c>
      <c r="H89" s="90">
        <f>(E89+F89)*G89</f>
        <v>0</v>
      </c>
      <c r="I89" s="33"/>
      <c r="J89" s="102"/>
    </row>
    <row r="90" spans="2:10" x14ac:dyDescent="0.2">
      <c r="B90" s="110"/>
      <c r="C90" s="107"/>
      <c r="D90" s="22" t="s">
        <v>59</v>
      </c>
      <c r="E90" s="94"/>
      <c r="F90" s="94"/>
      <c r="G90" s="83">
        <v>0</v>
      </c>
      <c r="H90" s="90">
        <f t="shared" ref="H90:H91" si="7">(E90+F90)*G90</f>
        <v>0</v>
      </c>
      <c r="I90" s="33"/>
    </row>
    <row r="91" spans="2:10" x14ac:dyDescent="0.2">
      <c r="B91" s="110"/>
      <c r="C91" s="107"/>
      <c r="D91" s="22" t="s">
        <v>109</v>
      </c>
      <c r="E91" s="94"/>
      <c r="F91" s="94"/>
      <c r="G91" s="83">
        <v>0</v>
      </c>
      <c r="H91" s="90">
        <f t="shared" si="7"/>
        <v>0</v>
      </c>
      <c r="I91" s="33"/>
    </row>
    <row r="92" spans="2:10" ht="25.5" x14ac:dyDescent="0.2">
      <c r="B92" s="110"/>
      <c r="C92" s="107"/>
      <c r="D92" s="16" t="s">
        <v>114</v>
      </c>
      <c r="E92" s="90">
        <f>E93+E94</f>
        <v>0</v>
      </c>
      <c r="F92" s="90">
        <f>F93+F94</f>
        <v>0</v>
      </c>
      <c r="G92" s="76"/>
      <c r="H92" s="90">
        <f>H93+H94</f>
        <v>0</v>
      </c>
      <c r="I92" s="90">
        <f>I93+I94</f>
        <v>0</v>
      </c>
    </row>
    <row r="93" spans="2:10" x14ac:dyDescent="0.2">
      <c r="B93" s="110"/>
      <c r="C93" s="107"/>
      <c r="D93" s="17" t="s">
        <v>60</v>
      </c>
      <c r="E93" s="94"/>
      <c r="F93" s="94"/>
      <c r="G93" s="77">
        <v>1</v>
      </c>
      <c r="H93" s="90">
        <f t="shared" si="6"/>
        <v>0</v>
      </c>
      <c r="I93" s="33"/>
    </row>
    <row r="94" spans="2:10" x14ac:dyDescent="0.2">
      <c r="B94" s="110"/>
      <c r="C94" s="107"/>
      <c r="D94" s="17" t="s">
        <v>61</v>
      </c>
      <c r="E94" s="94"/>
      <c r="F94" s="94"/>
      <c r="G94" s="77">
        <v>1</v>
      </c>
      <c r="H94" s="90">
        <f t="shared" si="6"/>
        <v>0</v>
      </c>
      <c r="I94" s="33"/>
    </row>
    <row r="95" spans="2:10" x14ac:dyDescent="0.2">
      <c r="B95" s="110"/>
      <c r="C95" s="107"/>
      <c r="D95" s="16" t="s">
        <v>115</v>
      </c>
      <c r="E95" s="94"/>
      <c r="F95" s="94"/>
      <c r="G95" s="83">
        <v>0</v>
      </c>
      <c r="H95" s="90">
        <f>(E95+F95)*G95</f>
        <v>0</v>
      </c>
      <c r="I95" s="33"/>
    </row>
    <row r="96" spans="2:10" x14ac:dyDescent="0.2">
      <c r="B96" s="110"/>
      <c r="C96" s="107"/>
      <c r="D96" s="16" t="s">
        <v>153</v>
      </c>
      <c r="E96" s="90">
        <f>E97+E98</f>
        <v>0</v>
      </c>
      <c r="F96" s="90">
        <f>F97+F98</f>
        <v>0</v>
      </c>
      <c r="G96" s="76"/>
      <c r="H96" s="90">
        <f>H97+H98</f>
        <v>0</v>
      </c>
      <c r="I96" s="90">
        <f>I97+I98</f>
        <v>0</v>
      </c>
    </row>
    <row r="97" spans="2:10" x14ac:dyDescent="0.2">
      <c r="B97" s="110"/>
      <c r="C97" s="107"/>
      <c r="D97" s="17" t="s">
        <v>41</v>
      </c>
      <c r="E97" s="94"/>
      <c r="F97" s="94"/>
      <c r="G97" s="83">
        <v>0</v>
      </c>
      <c r="H97" s="90">
        <f>(E97+F97)*G97</f>
        <v>0</v>
      </c>
      <c r="I97" s="33"/>
    </row>
    <row r="98" spans="2:10" x14ac:dyDescent="0.2">
      <c r="B98" s="110"/>
      <c r="C98" s="107"/>
      <c r="D98" s="17" t="s">
        <v>42</v>
      </c>
      <c r="E98" s="94"/>
      <c r="F98" s="94"/>
      <c r="G98" s="83">
        <v>0</v>
      </c>
      <c r="H98" s="90">
        <f t="shared" ref="H98:H100" si="8">(E98+F98)*G98</f>
        <v>0</v>
      </c>
      <c r="I98" s="33"/>
    </row>
    <row r="99" spans="2:10" x14ac:dyDescent="0.2">
      <c r="B99" s="110"/>
      <c r="C99" s="107"/>
      <c r="D99" s="16" t="s">
        <v>116</v>
      </c>
      <c r="E99" s="94"/>
      <c r="F99" s="94"/>
      <c r="G99" s="83">
        <v>0</v>
      </c>
      <c r="H99" s="90">
        <f t="shared" si="8"/>
        <v>0</v>
      </c>
      <c r="I99" s="33"/>
    </row>
    <row r="100" spans="2:10" x14ac:dyDescent="0.2">
      <c r="B100" s="110"/>
      <c r="C100" s="107"/>
      <c r="D100" s="16" t="s">
        <v>117</v>
      </c>
      <c r="E100" s="94"/>
      <c r="F100" s="94"/>
      <c r="G100" s="83">
        <v>0</v>
      </c>
      <c r="H100" s="90">
        <f t="shared" si="8"/>
        <v>0</v>
      </c>
      <c r="I100" s="33"/>
    </row>
    <row r="101" spans="2:10" ht="25.5" x14ac:dyDescent="0.2">
      <c r="B101" s="110"/>
      <c r="C101" s="107"/>
      <c r="D101" s="16" t="s">
        <v>118</v>
      </c>
      <c r="E101" s="90">
        <f>E102+E103+E104</f>
        <v>0</v>
      </c>
      <c r="F101" s="90">
        <f>F102+F103+F104</f>
        <v>0</v>
      </c>
      <c r="G101" s="76"/>
      <c r="H101" s="90">
        <f>H102+H103+H104</f>
        <v>0</v>
      </c>
      <c r="I101" s="36">
        <f>I102+I103+I104</f>
        <v>0</v>
      </c>
    </row>
    <row r="102" spans="2:10" x14ac:dyDescent="0.2">
      <c r="B102" s="110"/>
      <c r="C102" s="107"/>
      <c r="D102" s="17" t="s">
        <v>62</v>
      </c>
      <c r="E102" s="94"/>
      <c r="F102" s="94"/>
      <c r="G102" s="138">
        <v>1</v>
      </c>
      <c r="H102" s="90">
        <f>(E102+F102)*G102</f>
        <v>0</v>
      </c>
      <c r="I102" s="33"/>
      <c r="J102" s="102"/>
    </row>
    <row r="103" spans="2:10" x14ac:dyDescent="0.2">
      <c r="B103" s="110"/>
      <c r="C103" s="107"/>
      <c r="D103" s="17" t="s">
        <v>63</v>
      </c>
      <c r="E103" s="94"/>
      <c r="F103" s="94"/>
      <c r="G103" s="138">
        <v>1</v>
      </c>
      <c r="H103" s="90">
        <f t="shared" ref="H103:H105" si="9">(E103+F103)*G103</f>
        <v>0</v>
      </c>
      <c r="I103" s="33"/>
      <c r="J103" s="102"/>
    </row>
    <row r="104" spans="2:10" x14ac:dyDescent="0.2">
      <c r="B104" s="110"/>
      <c r="C104" s="107"/>
      <c r="D104" s="17" t="s">
        <v>64</v>
      </c>
      <c r="E104" s="94"/>
      <c r="F104" s="94"/>
      <c r="G104" s="138">
        <v>1</v>
      </c>
      <c r="H104" s="90">
        <f t="shared" si="9"/>
        <v>0</v>
      </c>
      <c r="I104" s="33"/>
      <c r="J104" s="102"/>
    </row>
    <row r="105" spans="2:10" x14ac:dyDescent="0.2">
      <c r="B105" s="110"/>
      <c r="C105" s="107"/>
      <c r="D105" s="16" t="s">
        <v>119</v>
      </c>
      <c r="E105" s="94"/>
      <c r="F105" s="94"/>
      <c r="G105" s="83">
        <v>0</v>
      </c>
      <c r="H105" s="90">
        <f t="shared" si="9"/>
        <v>0</v>
      </c>
      <c r="I105" s="33"/>
      <c r="J105" s="102"/>
    </row>
    <row r="106" spans="2:10" x14ac:dyDescent="0.2">
      <c r="B106" s="110"/>
      <c r="C106" s="107"/>
      <c r="D106" s="16" t="s">
        <v>120</v>
      </c>
      <c r="E106" s="90">
        <f>E107+E108</f>
        <v>0</v>
      </c>
      <c r="F106" s="90">
        <f>F107+F108</f>
        <v>0</v>
      </c>
      <c r="G106" s="76"/>
      <c r="H106" s="90">
        <f>H107+H108</f>
        <v>0</v>
      </c>
      <c r="I106" s="90">
        <f>I107+I108</f>
        <v>0</v>
      </c>
    </row>
    <row r="107" spans="2:10" x14ac:dyDescent="0.2">
      <c r="B107" s="110"/>
      <c r="C107" s="107"/>
      <c r="D107" s="17" t="s">
        <v>65</v>
      </c>
      <c r="E107" s="94"/>
      <c r="F107" s="94"/>
      <c r="G107" s="77">
        <v>1</v>
      </c>
      <c r="H107" s="90">
        <f t="shared" si="6"/>
        <v>0</v>
      </c>
      <c r="I107" s="33"/>
    </row>
    <row r="108" spans="2:10" x14ac:dyDescent="0.2">
      <c r="B108" s="110"/>
      <c r="C108" s="107"/>
      <c r="D108" s="17" t="s">
        <v>66</v>
      </c>
      <c r="E108" s="94"/>
      <c r="F108" s="94"/>
      <c r="G108" s="77">
        <v>1</v>
      </c>
      <c r="H108" s="90">
        <f t="shared" si="6"/>
        <v>0</v>
      </c>
      <c r="I108" s="33"/>
    </row>
    <row r="109" spans="2:10" x14ac:dyDescent="0.2">
      <c r="B109" s="110"/>
      <c r="C109" s="107"/>
      <c r="D109" s="16" t="s">
        <v>121</v>
      </c>
      <c r="E109" s="94"/>
      <c r="F109" s="94"/>
      <c r="G109" s="77">
        <v>1</v>
      </c>
      <c r="H109" s="90">
        <f t="shared" si="6"/>
        <v>0</v>
      </c>
      <c r="I109" s="33"/>
    </row>
    <row r="110" spans="2:10" x14ac:dyDescent="0.2">
      <c r="B110" s="110"/>
      <c r="C110" s="107"/>
      <c r="D110" s="16" t="s">
        <v>122</v>
      </c>
      <c r="E110" s="94"/>
      <c r="F110" s="94"/>
      <c r="G110" s="77">
        <v>1</v>
      </c>
      <c r="H110" s="90">
        <f t="shared" si="6"/>
        <v>0</v>
      </c>
      <c r="I110" s="33"/>
    </row>
    <row r="111" spans="2:10" x14ac:dyDescent="0.2">
      <c r="B111" s="110"/>
      <c r="C111" s="107"/>
      <c r="D111" s="19" t="s">
        <v>123</v>
      </c>
      <c r="E111" s="94"/>
      <c r="F111" s="94"/>
      <c r="G111" s="77">
        <v>1</v>
      </c>
      <c r="H111" s="90">
        <f t="shared" si="6"/>
        <v>0</v>
      </c>
      <c r="I111" s="33"/>
    </row>
    <row r="112" spans="2:10" ht="13.5" thickBot="1" x14ac:dyDescent="0.25">
      <c r="B112" s="131"/>
      <c r="C112" s="133"/>
      <c r="D112" s="23" t="s">
        <v>5</v>
      </c>
      <c r="E112" s="90">
        <f>E75+E78+E85+E88+E83+E84+E92+E95+E96+E99+E100+E101+E105+E106+E109+E110+E111</f>
        <v>0</v>
      </c>
      <c r="F112" s="90">
        <f>F75+F78+F85+F88+F83+F84+F92+F95+F96+F99+F100+F101+F105+F106+F109+F110+F111</f>
        <v>0</v>
      </c>
      <c r="G112" s="76"/>
      <c r="H112" s="90">
        <f>H75+H78+H85+H88+H83+H84+H92+H95+H96+H99+H100+H101+H105+H106+H109+H110+H111</f>
        <v>0</v>
      </c>
      <c r="I112" s="90">
        <f>I75+I78+I85+I88+I83+I84+I92+I95+I96+I99+I100+I101+I105+I106+I109+I110+I111</f>
        <v>0</v>
      </c>
    </row>
    <row r="113" spans="2:9" ht="25.5" customHeight="1" x14ac:dyDescent="0.2">
      <c r="B113" s="115">
        <v>4</v>
      </c>
      <c r="C113" s="132" t="s">
        <v>67</v>
      </c>
      <c r="D113" s="15" t="s">
        <v>124</v>
      </c>
      <c r="E113" s="93"/>
      <c r="F113" s="31"/>
      <c r="G113" s="83">
        <v>0</v>
      </c>
      <c r="H113" s="90">
        <f>G113*E113</f>
        <v>0</v>
      </c>
      <c r="I113" s="32"/>
    </row>
    <row r="114" spans="2:9" x14ac:dyDescent="0.2">
      <c r="B114" s="110"/>
      <c r="C114" s="107"/>
      <c r="D114" s="16" t="s">
        <v>125</v>
      </c>
      <c r="E114" s="94"/>
      <c r="F114" s="34"/>
      <c r="G114" s="137">
        <v>0</v>
      </c>
      <c r="H114" s="90">
        <f t="shared" ref="H114:H115" si="10">G114*E114</f>
        <v>0</v>
      </c>
      <c r="I114" s="33"/>
    </row>
    <row r="115" spans="2:9" x14ac:dyDescent="0.2">
      <c r="B115" s="110"/>
      <c r="C115" s="107"/>
      <c r="D115" s="19" t="s">
        <v>126</v>
      </c>
      <c r="E115" s="94"/>
      <c r="F115" s="44"/>
      <c r="G115" s="77">
        <v>1</v>
      </c>
      <c r="H115" s="90">
        <f t="shared" si="10"/>
        <v>0</v>
      </c>
      <c r="I115" s="33"/>
    </row>
    <row r="116" spans="2:9" x14ac:dyDescent="0.2">
      <c r="B116" s="110"/>
      <c r="C116" s="107"/>
      <c r="D116" s="24" t="s">
        <v>127</v>
      </c>
      <c r="E116" s="90">
        <f>E117+E118+E119+E120</f>
        <v>0</v>
      </c>
      <c r="F116" s="44"/>
      <c r="G116" s="77">
        <v>1</v>
      </c>
      <c r="H116" s="90">
        <f>SUM(H117:H120)</f>
        <v>0</v>
      </c>
      <c r="I116" s="90">
        <f>I117+I118+I119+I120</f>
        <v>0</v>
      </c>
    </row>
    <row r="117" spans="2:9" x14ac:dyDescent="0.2">
      <c r="B117" s="110"/>
      <c r="C117" s="107"/>
      <c r="D117" s="26" t="s">
        <v>68</v>
      </c>
      <c r="E117" s="94"/>
      <c r="F117" s="44"/>
      <c r="G117" s="77">
        <v>1</v>
      </c>
      <c r="H117" s="90">
        <f>G117*E117</f>
        <v>0</v>
      </c>
      <c r="I117" s="33"/>
    </row>
    <row r="118" spans="2:9" x14ac:dyDescent="0.2">
      <c r="B118" s="110"/>
      <c r="C118" s="107"/>
      <c r="D118" s="26" t="s">
        <v>69</v>
      </c>
      <c r="E118" s="94"/>
      <c r="F118" s="44"/>
      <c r="G118" s="77">
        <v>1</v>
      </c>
      <c r="H118" s="90">
        <f t="shared" ref="H118:H124" si="11">G118*E118</f>
        <v>0</v>
      </c>
      <c r="I118" s="33"/>
    </row>
    <row r="119" spans="2:9" x14ac:dyDescent="0.2">
      <c r="B119" s="110"/>
      <c r="C119" s="107"/>
      <c r="D119" s="26" t="s">
        <v>70</v>
      </c>
      <c r="E119" s="94"/>
      <c r="F119" s="44"/>
      <c r="G119" s="77">
        <v>1</v>
      </c>
      <c r="H119" s="90">
        <f t="shared" si="11"/>
        <v>0</v>
      </c>
      <c r="I119" s="33"/>
    </row>
    <row r="120" spans="2:9" x14ac:dyDescent="0.2">
      <c r="B120" s="110"/>
      <c r="C120" s="107"/>
      <c r="D120" s="26" t="s">
        <v>71</v>
      </c>
      <c r="E120" s="94"/>
      <c r="F120" s="44"/>
      <c r="G120" s="77">
        <v>1</v>
      </c>
      <c r="H120" s="90">
        <f t="shared" si="11"/>
        <v>0</v>
      </c>
      <c r="I120" s="33"/>
    </row>
    <row r="121" spans="2:9" ht="25.5" x14ac:dyDescent="0.2">
      <c r="B121" s="110"/>
      <c r="C121" s="107"/>
      <c r="D121" s="24" t="s">
        <v>128</v>
      </c>
      <c r="E121" s="94"/>
      <c r="F121" s="44"/>
      <c r="G121" s="77">
        <v>1</v>
      </c>
      <c r="H121" s="90">
        <f t="shared" si="11"/>
        <v>0</v>
      </c>
      <c r="I121" s="33"/>
    </row>
    <row r="122" spans="2:9" x14ac:dyDescent="0.2">
      <c r="B122" s="110"/>
      <c r="C122" s="107"/>
      <c r="D122" s="24" t="s">
        <v>129</v>
      </c>
      <c r="E122" s="94"/>
      <c r="F122" s="44"/>
      <c r="G122" s="77">
        <v>1</v>
      </c>
      <c r="H122" s="90">
        <f t="shared" si="11"/>
        <v>0</v>
      </c>
      <c r="I122" s="33"/>
    </row>
    <row r="123" spans="2:9" ht="38.25" x14ac:dyDescent="0.2">
      <c r="B123" s="110"/>
      <c r="C123" s="107"/>
      <c r="D123" s="24" t="s">
        <v>130</v>
      </c>
      <c r="E123" s="94"/>
      <c r="F123" s="44"/>
      <c r="G123" s="77">
        <v>1</v>
      </c>
      <c r="H123" s="90">
        <f t="shared" si="11"/>
        <v>0</v>
      </c>
      <c r="I123" s="33"/>
    </row>
    <row r="124" spans="2:9" ht="25.5" x14ac:dyDescent="0.2">
      <c r="B124" s="110"/>
      <c r="C124" s="107"/>
      <c r="D124" s="24" t="s">
        <v>131</v>
      </c>
      <c r="E124" s="94"/>
      <c r="F124" s="44"/>
      <c r="G124" s="77">
        <v>1</v>
      </c>
      <c r="H124" s="90">
        <f t="shared" si="11"/>
        <v>0</v>
      </c>
      <c r="I124" s="33"/>
    </row>
    <row r="125" spans="2:9" x14ac:dyDescent="0.2">
      <c r="B125" s="110"/>
      <c r="C125" s="107"/>
      <c r="D125" s="24" t="s">
        <v>132</v>
      </c>
      <c r="E125" s="90">
        <f>E126+E127</f>
        <v>0</v>
      </c>
      <c r="F125" s="44"/>
      <c r="G125" s="77">
        <v>1</v>
      </c>
      <c r="H125" s="90">
        <f>SUM(H126:H127)</f>
        <v>0</v>
      </c>
      <c r="I125" s="90">
        <f>I126+I127</f>
        <v>0</v>
      </c>
    </row>
    <row r="126" spans="2:9" x14ac:dyDescent="0.2">
      <c r="B126" s="110"/>
      <c r="C126" s="107"/>
      <c r="D126" s="18" t="s">
        <v>72</v>
      </c>
      <c r="E126" s="94"/>
      <c r="F126" s="44"/>
      <c r="G126" s="77">
        <v>1</v>
      </c>
      <c r="H126" s="90">
        <f>G126*E126</f>
        <v>0</v>
      </c>
      <c r="I126" s="33"/>
    </row>
    <row r="127" spans="2:9" x14ac:dyDescent="0.2">
      <c r="B127" s="110"/>
      <c r="C127" s="107"/>
      <c r="D127" s="18" t="s">
        <v>73</v>
      </c>
      <c r="E127" s="94"/>
      <c r="F127" s="44"/>
      <c r="G127" s="77">
        <v>1</v>
      </c>
      <c r="H127" s="90">
        <f>G127*E127</f>
        <v>0</v>
      </c>
      <c r="I127" s="33"/>
    </row>
    <row r="128" spans="2:9" ht="25.5" x14ac:dyDescent="0.2">
      <c r="B128" s="110"/>
      <c r="C128" s="107"/>
      <c r="D128" s="16" t="s">
        <v>152</v>
      </c>
      <c r="E128" s="90">
        <f>E129+E130+E131+E132</f>
        <v>0</v>
      </c>
      <c r="F128" s="44"/>
      <c r="G128" s="77">
        <v>1</v>
      </c>
      <c r="H128" s="90">
        <f>SUM(H129:H132)</f>
        <v>0</v>
      </c>
      <c r="I128" s="90">
        <f>I129+I130+I131+I132</f>
        <v>0</v>
      </c>
    </row>
    <row r="129" spans="2:9" x14ac:dyDescent="0.2">
      <c r="B129" s="110"/>
      <c r="C129" s="107"/>
      <c r="D129" s="18" t="s">
        <v>74</v>
      </c>
      <c r="E129" s="94"/>
      <c r="F129" s="44"/>
      <c r="G129" s="77">
        <v>1</v>
      </c>
      <c r="H129" s="90">
        <f>E129*G129</f>
        <v>0</v>
      </c>
      <c r="I129" s="33"/>
    </row>
    <row r="130" spans="2:9" x14ac:dyDescent="0.2">
      <c r="B130" s="110"/>
      <c r="C130" s="107"/>
      <c r="D130" s="18" t="s">
        <v>75</v>
      </c>
      <c r="E130" s="94"/>
      <c r="F130" s="44"/>
      <c r="G130" s="77">
        <v>1</v>
      </c>
      <c r="H130" s="90">
        <f t="shared" ref="H130:H132" si="12">E130*G130</f>
        <v>0</v>
      </c>
      <c r="I130" s="33"/>
    </row>
    <row r="131" spans="2:9" x14ac:dyDescent="0.2">
      <c r="B131" s="110"/>
      <c r="C131" s="107"/>
      <c r="D131" s="18" t="s">
        <v>76</v>
      </c>
      <c r="E131" s="94"/>
      <c r="F131" s="44"/>
      <c r="G131" s="77">
        <v>1</v>
      </c>
      <c r="H131" s="90">
        <f t="shared" si="12"/>
        <v>0</v>
      </c>
      <c r="I131" s="33"/>
    </row>
    <row r="132" spans="2:9" x14ac:dyDescent="0.2">
      <c r="B132" s="110"/>
      <c r="C132" s="107"/>
      <c r="D132" s="18" t="s">
        <v>77</v>
      </c>
      <c r="E132" s="94"/>
      <c r="F132" s="44"/>
      <c r="G132" s="77">
        <v>1</v>
      </c>
      <c r="H132" s="90">
        <f t="shared" si="12"/>
        <v>0</v>
      </c>
      <c r="I132" s="33"/>
    </row>
    <row r="133" spans="2:9" x14ac:dyDescent="0.2">
      <c r="B133" s="110"/>
      <c r="C133" s="107"/>
      <c r="D133" s="50" t="s">
        <v>5</v>
      </c>
      <c r="E133" s="90">
        <f>E113+E114+E115+E116+E121+E122+E123+E124+E125+E128</f>
        <v>0</v>
      </c>
      <c r="F133" s="44"/>
      <c r="G133" s="79"/>
      <c r="H133" s="90">
        <f>H113+H114+H115+H116+H121+H122+H123+H124+H125+H128</f>
        <v>0</v>
      </c>
      <c r="I133" s="90">
        <f>I113+I114+I115+I116+I121+I122+I123+I124+I125+I128</f>
        <v>0</v>
      </c>
    </row>
    <row r="134" spans="2:9" x14ac:dyDescent="0.2">
      <c r="B134" s="111"/>
      <c r="C134" s="108"/>
      <c r="D134" s="50"/>
      <c r="E134" s="58"/>
      <c r="F134" s="58"/>
      <c r="G134" s="80"/>
      <c r="H134" s="58"/>
      <c r="I134" s="33"/>
    </row>
    <row r="135" spans="2:9" x14ac:dyDescent="0.2">
      <c r="B135" s="60"/>
      <c r="C135" s="61"/>
      <c r="D135" s="69"/>
      <c r="E135" s="90">
        <f t="shared" ref="E135:F135" si="13">E28+E74+E112+E133</f>
        <v>0</v>
      </c>
      <c r="F135" s="90">
        <f t="shared" si="13"/>
        <v>0</v>
      </c>
      <c r="G135" s="90">
        <f>E135+F135</f>
        <v>0</v>
      </c>
      <c r="H135" s="103">
        <f>H28+H74+H112+H133</f>
        <v>0</v>
      </c>
      <c r="I135" s="90"/>
    </row>
    <row r="136" spans="2:9" ht="25.5" customHeight="1" x14ac:dyDescent="0.2">
      <c r="B136" s="109"/>
      <c r="C136" s="106"/>
      <c r="D136" s="112" t="s">
        <v>143</v>
      </c>
      <c r="E136" s="113"/>
      <c r="F136" s="113"/>
      <c r="G136" s="113"/>
      <c r="H136" s="113"/>
      <c r="I136" s="114"/>
    </row>
    <row r="137" spans="2:9" x14ac:dyDescent="0.2">
      <c r="B137" s="110"/>
      <c r="C137" s="107"/>
      <c r="D137" s="16" t="s">
        <v>133</v>
      </c>
      <c r="E137" s="65"/>
      <c r="F137" s="34"/>
      <c r="G137" s="77">
        <v>1</v>
      </c>
      <c r="H137" s="34"/>
      <c r="I137" s="33"/>
    </row>
    <row r="138" spans="2:9" x14ac:dyDescent="0.2">
      <c r="B138" s="110"/>
      <c r="C138" s="107"/>
      <c r="D138" s="16" t="s">
        <v>134</v>
      </c>
      <c r="E138" s="65"/>
      <c r="F138" s="34"/>
      <c r="G138" s="77">
        <v>1</v>
      </c>
      <c r="H138" s="34"/>
      <c r="I138" s="33"/>
    </row>
    <row r="139" spans="2:9" x14ac:dyDescent="0.2">
      <c r="B139" s="110"/>
      <c r="C139" s="107"/>
      <c r="D139" s="19" t="s">
        <v>135</v>
      </c>
      <c r="E139" s="65"/>
      <c r="F139" s="34"/>
      <c r="G139" s="77">
        <v>1</v>
      </c>
      <c r="H139" s="34"/>
      <c r="I139" s="33"/>
    </row>
    <row r="140" spans="2:9" x14ac:dyDescent="0.2">
      <c r="B140" s="110"/>
      <c r="C140" s="107"/>
      <c r="D140" s="16" t="s">
        <v>136</v>
      </c>
      <c r="E140" s="65"/>
      <c r="F140" s="34"/>
      <c r="G140" s="77">
        <v>1</v>
      </c>
      <c r="H140" s="34"/>
      <c r="I140" s="33"/>
    </row>
    <row r="141" spans="2:9" x14ac:dyDescent="0.2">
      <c r="B141" s="110"/>
      <c r="C141" s="107"/>
      <c r="D141" s="16" t="s">
        <v>137</v>
      </c>
      <c r="E141" s="65"/>
      <c r="F141" s="34"/>
      <c r="G141" s="77">
        <v>1</v>
      </c>
      <c r="H141" s="34"/>
      <c r="I141" s="33"/>
    </row>
    <row r="142" spans="2:9" x14ac:dyDescent="0.2">
      <c r="B142" s="110"/>
      <c r="C142" s="107"/>
      <c r="D142" s="16" t="s">
        <v>138</v>
      </c>
      <c r="E142" s="65"/>
      <c r="F142" s="34"/>
      <c r="G142" s="77">
        <v>1</v>
      </c>
      <c r="H142" s="34"/>
      <c r="I142" s="33"/>
    </row>
    <row r="143" spans="2:9" x14ac:dyDescent="0.2">
      <c r="B143" s="110"/>
      <c r="C143" s="107"/>
      <c r="D143" s="16" t="s">
        <v>139</v>
      </c>
      <c r="E143" s="65"/>
      <c r="F143" s="34"/>
      <c r="G143" s="77">
        <v>1</v>
      </c>
      <c r="H143" s="34"/>
      <c r="I143" s="33"/>
    </row>
    <row r="144" spans="2:9" x14ac:dyDescent="0.2">
      <c r="B144" s="110"/>
      <c r="C144" s="107"/>
      <c r="D144" s="19" t="s">
        <v>140</v>
      </c>
      <c r="E144" s="66"/>
      <c r="F144" s="44"/>
      <c r="G144" s="77">
        <v>1</v>
      </c>
      <c r="H144" s="44"/>
      <c r="I144" s="33"/>
    </row>
    <row r="145" spans="2:10" x14ac:dyDescent="0.2">
      <c r="B145" s="110"/>
      <c r="C145" s="107"/>
      <c r="D145" s="24" t="s">
        <v>141</v>
      </c>
      <c r="E145" s="65"/>
      <c r="F145" s="34"/>
      <c r="G145" s="77">
        <v>1</v>
      </c>
      <c r="H145" s="34"/>
      <c r="I145" s="33"/>
    </row>
    <row r="146" spans="2:10" x14ac:dyDescent="0.2">
      <c r="B146" s="111"/>
      <c r="C146" s="108"/>
      <c r="D146" s="50" t="s">
        <v>5</v>
      </c>
      <c r="E146" s="65"/>
      <c r="F146" s="34"/>
      <c r="G146" s="78"/>
      <c r="H146" s="34"/>
      <c r="I146" s="55">
        <f>I137+I138+I139+I140+I141+I142+I143+I144+I145</f>
        <v>0</v>
      </c>
    </row>
    <row r="147" spans="2:10" x14ac:dyDescent="0.2">
      <c r="B147" s="124"/>
      <c r="C147" s="124"/>
      <c r="D147" s="56" t="s">
        <v>90</v>
      </c>
      <c r="E147" s="121"/>
      <c r="F147" s="121"/>
      <c r="G147" s="70"/>
      <c r="H147" s="67">
        <f>E166*H28+E167*H74+E168*H112+E169*(H133+I146)</f>
        <v>0</v>
      </c>
      <c r="I147" s="68">
        <f>E166*I28+E167*I74+E168*I112+E169*(I133+I146)</f>
        <v>0</v>
      </c>
    </row>
    <row r="148" spans="2:10" x14ac:dyDescent="0.2">
      <c r="B148" s="125"/>
      <c r="C148" s="125"/>
      <c r="D148" s="56" t="s">
        <v>92</v>
      </c>
      <c r="E148" s="122"/>
      <c r="F148" s="122"/>
      <c r="G148" s="71"/>
      <c r="H148" s="55">
        <f>H28*F166+H74*F167+H112*F168+(H133+I146)*F169</f>
        <v>0</v>
      </c>
      <c r="I148" s="68">
        <f>F166*I28+F167*I74+F168*I112+F169*(I133+I146)</f>
        <v>0</v>
      </c>
    </row>
    <row r="149" spans="2:10" x14ac:dyDescent="0.2">
      <c r="B149" s="125"/>
      <c r="C149" s="125"/>
      <c r="D149" s="56" t="s">
        <v>93</v>
      </c>
      <c r="E149" s="122"/>
      <c r="F149" s="122"/>
      <c r="G149" s="71"/>
      <c r="H149" s="55">
        <f>H28*H166+H74*H167+H112*H168+(H133+I146)*H169</f>
        <v>0</v>
      </c>
      <c r="I149" s="68">
        <f>H166*I28+H167*I74+H168*I112+H169*(I133+I146)</f>
        <v>0</v>
      </c>
    </row>
    <row r="150" spans="2:10" ht="13.5" thickBot="1" x14ac:dyDescent="0.25">
      <c r="B150" s="126"/>
      <c r="C150" s="126"/>
      <c r="D150" s="57" t="s">
        <v>91</v>
      </c>
      <c r="E150" s="123"/>
      <c r="F150" s="123"/>
      <c r="G150" s="71"/>
      <c r="H150" s="55">
        <f>H28*I166+H74*I167+H112*I168+(H133+I146)*I169</f>
        <v>0</v>
      </c>
      <c r="I150" s="68">
        <f>I166*I28+I167*I74+I168*I112+I169*(I133+I146)</f>
        <v>0</v>
      </c>
    </row>
    <row r="151" spans="2:10" x14ac:dyDescent="0.2">
      <c r="B151" s="51"/>
      <c r="C151" s="52"/>
      <c r="D151" s="53" t="s">
        <v>86</v>
      </c>
      <c r="E151" s="53"/>
      <c r="F151" s="53"/>
      <c r="G151" s="81"/>
      <c r="H151" s="54"/>
      <c r="I151" s="85">
        <f>I150+H139</f>
        <v>0</v>
      </c>
      <c r="J151" s="86"/>
    </row>
    <row r="152" spans="2:10" x14ac:dyDescent="0.2">
      <c r="B152" s="4"/>
      <c r="C152" s="5"/>
      <c r="D152" s="6"/>
      <c r="E152" s="6"/>
      <c r="F152" s="6"/>
      <c r="G152" s="73"/>
      <c r="H152" s="5"/>
      <c r="I152" s="3"/>
    </row>
    <row r="153" spans="2:10" x14ac:dyDescent="0.2">
      <c r="B153" s="4"/>
      <c r="C153" s="20"/>
      <c r="D153" s="6" t="s">
        <v>85</v>
      </c>
      <c r="E153" s="6"/>
      <c r="F153" s="6"/>
      <c r="G153" s="73"/>
      <c r="H153" s="5"/>
      <c r="I153" s="3"/>
    </row>
    <row r="154" spans="2:10" x14ac:dyDescent="0.2">
      <c r="B154" s="4"/>
      <c r="C154" s="5"/>
      <c r="D154" s="6"/>
      <c r="E154" s="6"/>
      <c r="F154" s="6"/>
      <c r="G154" s="73"/>
      <c r="H154" s="5"/>
      <c r="I154" s="3"/>
    </row>
    <row r="155" spans="2:10" x14ac:dyDescent="0.2">
      <c r="B155" s="4"/>
      <c r="C155" s="7"/>
      <c r="D155" s="6" t="s">
        <v>84</v>
      </c>
      <c r="E155" s="6"/>
      <c r="F155" s="6"/>
      <c r="G155" s="73"/>
      <c r="H155" s="5"/>
      <c r="I155" s="3"/>
    </row>
    <row r="156" spans="2:10" x14ac:dyDescent="0.2">
      <c r="B156" s="4"/>
      <c r="C156" s="5"/>
      <c r="D156" s="6"/>
      <c r="E156" s="6"/>
      <c r="F156" s="6"/>
      <c r="G156" s="73"/>
      <c r="H156" s="5"/>
      <c r="I156" s="3"/>
    </row>
    <row r="157" spans="2:10" x14ac:dyDescent="0.2">
      <c r="B157" s="4"/>
      <c r="C157" s="39"/>
      <c r="D157" s="6" t="s">
        <v>142</v>
      </c>
      <c r="E157" s="6"/>
      <c r="F157" s="6"/>
      <c r="G157" s="73"/>
      <c r="H157" s="5"/>
      <c r="I157" s="3"/>
    </row>
    <row r="158" spans="2:10" x14ac:dyDescent="0.2">
      <c r="B158" s="4"/>
      <c r="C158" s="5"/>
      <c r="D158" s="6"/>
      <c r="E158" s="6"/>
      <c r="F158" s="6"/>
      <c r="G158" s="73"/>
      <c r="H158" s="5"/>
      <c r="I158" s="3"/>
    </row>
    <row r="159" spans="2:10" x14ac:dyDescent="0.2">
      <c r="B159" s="4"/>
      <c r="C159" s="40"/>
      <c r="D159" s="6"/>
      <c r="E159" s="6"/>
      <c r="F159" s="6"/>
      <c r="G159" s="73"/>
      <c r="H159" s="5"/>
      <c r="I159" s="3"/>
    </row>
    <row r="160" spans="2:10" ht="13.5" thickBot="1" x14ac:dyDescent="0.25">
      <c r="B160" s="8"/>
      <c r="C160" s="9"/>
      <c r="D160" s="10"/>
      <c r="E160" s="10"/>
      <c r="F160" s="10"/>
      <c r="G160" s="82"/>
      <c r="H160" s="9"/>
      <c r="I160" s="11"/>
    </row>
    <row r="164" spans="3:9" x14ac:dyDescent="0.2">
      <c r="C164" s="5"/>
    </row>
    <row r="165" spans="3:9" x14ac:dyDescent="0.2">
      <c r="C165" s="5"/>
      <c r="D165" s="45"/>
      <c r="E165" s="47" t="s">
        <v>87</v>
      </c>
      <c r="F165" s="47" t="s">
        <v>88</v>
      </c>
      <c r="G165" s="47"/>
      <c r="H165" s="48" t="s">
        <v>89</v>
      </c>
      <c r="I165" s="48" t="s">
        <v>94</v>
      </c>
    </row>
    <row r="166" spans="3:9" ht="15" x14ac:dyDescent="0.25">
      <c r="C166" s="5"/>
      <c r="D166" s="46" t="s">
        <v>12</v>
      </c>
      <c r="E166" s="59">
        <v>0.3</v>
      </c>
      <c r="F166" s="59">
        <v>0.45</v>
      </c>
      <c r="G166" s="59"/>
      <c r="H166" s="59">
        <v>0.6</v>
      </c>
      <c r="I166" s="59">
        <v>0.75</v>
      </c>
    </row>
    <row r="167" spans="3:9" ht="25.5" x14ac:dyDescent="0.25">
      <c r="C167" s="5"/>
      <c r="D167" s="49" t="s">
        <v>31</v>
      </c>
      <c r="E167" s="59">
        <v>0.3</v>
      </c>
      <c r="F167" s="59">
        <v>0.25</v>
      </c>
      <c r="G167" s="59"/>
      <c r="H167" s="59">
        <v>0.2</v>
      </c>
      <c r="I167" s="59">
        <v>0.15</v>
      </c>
    </row>
    <row r="168" spans="3:9" ht="15" x14ac:dyDescent="0.25">
      <c r="C168" s="5"/>
      <c r="D168" s="49" t="s">
        <v>11</v>
      </c>
      <c r="E168" s="59">
        <v>0.2</v>
      </c>
      <c r="F168" s="59">
        <v>0.15</v>
      </c>
      <c r="G168" s="59"/>
      <c r="H168" s="59">
        <v>0.1</v>
      </c>
      <c r="I168" s="59">
        <v>0.05</v>
      </c>
    </row>
    <row r="169" spans="3:9" ht="25.5" x14ac:dyDescent="0.25">
      <c r="C169" s="5"/>
      <c r="D169" s="49" t="s">
        <v>67</v>
      </c>
      <c r="E169" s="59">
        <v>0.2</v>
      </c>
      <c r="F169" s="59">
        <v>0.15</v>
      </c>
      <c r="G169" s="59"/>
      <c r="H169" s="59">
        <v>0.1</v>
      </c>
      <c r="I169" s="59">
        <v>0.05</v>
      </c>
    </row>
  </sheetData>
  <mergeCells count="27">
    <mergeCell ref="E147:E150"/>
    <mergeCell ref="F147:F150"/>
    <mergeCell ref="C147:C150"/>
    <mergeCell ref="B147:B150"/>
    <mergeCell ref="D7:D10"/>
    <mergeCell ref="C29:C74"/>
    <mergeCell ref="B29:B74"/>
    <mergeCell ref="B75:B112"/>
    <mergeCell ref="C75:C112"/>
    <mergeCell ref="C113:C134"/>
    <mergeCell ref="B12:B28"/>
    <mergeCell ref="E7:E10"/>
    <mergeCell ref="F7:F10"/>
    <mergeCell ref="B7:B10"/>
    <mergeCell ref="C12:C28"/>
    <mergeCell ref="C7:C10"/>
    <mergeCell ref="H2:I2"/>
    <mergeCell ref="H3:I3"/>
    <mergeCell ref="H4:I4"/>
    <mergeCell ref="C136:C146"/>
    <mergeCell ref="B136:B146"/>
    <mergeCell ref="D136:I136"/>
    <mergeCell ref="B113:B134"/>
    <mergeCell ref="G7:G10"/>
    <mergeCell ref="H7:H10"/>
    <mergeCell ref="B6:I6"/>
    <mergeCell ref="I7:I10"/>
  </mergeCells>
  <phoneticPr fontId="0" type="noConversion"/>
  <pageMargins left="0.75" right="0.75" top="1" bottom="1" header="0.5" footer="0.5"/>
  <pageSetup paperSize="9" orientation="portrait" r:id="rId1"/>
  <headerFooter alignWithMargins="0"/>
  <ignoredErrors>
    <ignoredError sqref="H28 H33 H54 H57 H68 H78 H83 H88 H101 H96 G135" formula="1"/>
    <ignoredError sqref="I10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Sapientia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szep.sandor</dc:creator>
  <cp:lastModifiedBy>Sz</cp:lastModifiedBy>
  <dcterms:created xsi:type="dcterms:W3CDTF">2009-10-28T18:14:40Z</dcterms:created>
  <dcterms:modified xsi:type="dcterms:W3CDTF">2023-02-01T07:53:22Z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9f4b7245-bd97-4b81-85d4-bd2e16e82fa5</vt:lpwstr>
  </property>
</Properties>
</file>